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nathan/Downloads/"/>
    </mc:Choice>
  </mc:AlternateContent>
  <xr:revisionPtr revIDLastSave="0" documentId="13_ncr:1_{EDE222DB-6D55-2D4A-94D5-FE6397821645}" xr6:coauthVersionLast="36" xr6:coauthVersionMax="36" xr10:uidLastSave="{00000000-0000-0000-0000-000000000000}"/>
  <bookViews>
    <workbookView xWindow="240" yWindow="460" windowWidth="25360" windowHeight="15460" tabRatio="500" xr2:uid="{00000000-000D-0000-FFFF-FFFF00000000}"/>
  </bookViews>
  <sheets>
    <sheet name="Outils de priorisation" sheetId="1" r:id="rId1"/>
  </sheets>
  <externalReferences>
    <externalReference r:id="rId2"/>
  </externalReferences>
  <calcPr calcId="179021"/>
  <pivotCaches>
    <pivotCache cacheId="1" r:id="rId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3" i="1" l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G8" i="1"/>
  <c r="F8" i="1"/>
  <c r="H15" i="1" s="1"/>
  <c r="E8" i="1"/>
  <c r="D8" i="1"/>
  <c r="C8" i="1"/>
  <c r="H34" i="1" s="1"/>
  <c r="H18" i="1"/>
  <c r="H26" i="1" l="1"/>
  <c r="H38" i="1"/>
  <c r="H30" i="1"/>
  <c r="H11" i="1"/>
  <c r="H42" i="1"/>
  <c r="H22" i="1"/>
  <c r="H41" i="1"/>
  <c r="H37" i="1"/>
  <c r="H33" i="1"/>
  <c r="H29" i="1"/>
  <c r="H25" i="1"/>
  <c r="H21" i="1"/>
  <c r="H17" i="1"/>
  <c r="H13" i="1"/>
  <c r="H10" i="1"/>
  <c r="H40" i="1"/>
  <c r="H36" i="1"/>
  <c r="H32" i="1"/>
  <c r="H28" i="1"/>
  <c r="H24" i="1"/>
  <c r="H20" i="1"/>
  <c r="H16" i="1"/>
  <c r="H12" i="1"/>
  <c r="H14" i="1"/>
  <c r="H43" i="1"/>
  <c r="H39" i="1"/>
  <c r="H35" i="1"/>
  <c r="H31" i="1"/>
  <c r="H27" i="1"/>
  <c r="H23" i="1"/>
  <c r="H19" i="1"/>
  <c r="I43" i="1" l="1"/>
  <c r="I27" i="1"/>
  <c r="I26" i="1"/>
  <c r="I20" i="1"/>
  <c r="I36" i="1"/>
  <c r="I17" i="1"/>
  <c r="I33" i="1"/>
  <c r="I38" i="1"/>
  <c r="I34" i="1"/>
  <c r="I14" i="1"/>
  <c r="I24" i="1"/>
  <c r="I40" i="1"/>
  <c r="I21" i="1"/>
  <c r="I37" i="1"/>
  <c r="I42" i="1"/>
  <c r="I31" i="1"/>
  <c r="I35" i="1"/>
  <c r="I12" i="1"/>
  <c r="I28" i="1"/>
  <c r="I10" i="1"/>
  <c r="I25" i="1"/>
  <c r="I41" i="1"/>
  <c r="I30" i="1"/>
  <c r="I11" i="1"/>
  <c r="I19" i="1"/>
  <c r="I23" i="1"/>
  <c r="I39" i="1"/>
  <c r="I16" i="1"/>
  <c r="I32" i="1"/>
  <c r="I13" i="1"/>
  <c r="I29" i="1"/>
  <c r="I22" i="1"/>
  <c r="I18" i="1"/>
  <c r="I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Madavine Tom</author>
  </authors>
  <commentList>
    <comment ref="D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Madavine Tom:</t>
        </r>
        <r>
          <rPr>
            <sz val="9"/>
            <color indexed="81"/>
            <rFont val="Tahoma"/>
            <family val="2"/>
          </rPr>
          <t xml:space="preserve">
Équipements de ventilation et autres pourraient êtres de grands consommateurs vs matériaux de construction qui n'ont aucune influence sur l'utilisation d'énergie</t>
        </r>
      </text>
    </comment>
  </commentList>
</comments>
</file>

<file path=xl/sharedStrings.xml><?xml version="1.0" encoding="utf-8"?>
<sst xmlns="http://schemas.openxmlformats.org/spreadsheetml/2006/main" count="183" uniqueCount="58">
  <si>
    <t>Entreprise</t>
  </si>
  <si>
    <t>Classements</t>
  </si>
  <si>
    <t>Pondération</t>
  </si>
  <si>
    <t>Somme de Valeur</t>
  </si>
  <si>
    <r>
      <t>Volume d'achat</t>
    </r>
    <r>
      <rPr>
        <sz val="10"/>
        <color theme="1"/>
        <rFont val="Calibri"/>
        <family val="2"/>
        <scheme val="minor"/>
      </rPr>
      <t xml:space="preserve"> 
(10 = très grand volume, 5 = grand volume, 1 = petit volume)</t>
    </r>
  </si>
  <si>
    <r>
      <t>Potentiel de consommation d'énergie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lors de l'utilisation (produit)</t>
    </r>
    <r>
      <rPr>
        <sz val="10"/>
        <color theme="1"/>
        <rFont val="Calibri"/>
        <family val="2"/>
        <scheme val="minor"/>
      </rPr>
      <t xml:space="preserve">
(10 = élevé, 5 = faible à moyen, 1 = aucune consommation, N/A = non applicable)</t>
    </r>
  </si>
  <si>
    <r>
      <t>Potentiel de consommation de consommables lors de l'utilisation (produit)</t>
    </r>
    <r>
      <rPr>
        <sz val="10"/>
        <color theme="1"/>
        <rFont val="Calibri"/>
        <family val="2"/>
        <scheme val="minor"/>
      </rPr>
      <t xml:space="preserve">
(10 = élevé, 5 = faible à moyen, 1 = aucune consommation, N/A = non applicable)</t>
    </r>
  </si>
  <si>
    <r>
      <t>Quantité potentielle de matières résiduelles générées en fin de vie (produit)</t>
    </r>
    <r>
      <rPr>
        <sz val="10"/>
        <color theme="1"/>
        <rFont val="Calibri"/>
        <family val="2"/>
        <scheme val="minor"/>
      </rPr>
      <t xml:space="preserve">
(10 = élévée,  5 = moyen, 1 = faible, N/A = non applicable)</t>
    </r>
  </si>
  <si>
    <r>
      <t>Durée de vie relative (produit)</t>
    </r>
    <r>
      <rPr>
        <sz val="10"/>
        <color theme="1"/>
        <rFont val="Calibri"/>
        <family val="2"/>
        <scheme val="minor"/>
      </rPr>
      <t xml:space="preserve">
(10 = longue, 5 = moyenne, 1 = courte, N/A = non applicable)</t>
    </r>
  </si>
  <si>
    <t>Total scores</t>
  </si>
  <si>
    <t>Rang total</t>
  </si>
  <si>
    <t>(Plusieurs éléments)</t>
  </si>
  <si>
    <t>Volume d'achat 
(10 = très grand volume, 5 = grand volume, 1 = petit volume)</t>
  </si>
  <si>
    <t>Potentiel de consommation d'énergie lors de l'utilisation (produit)
(10 = élevé, 5 = faible à moyen, 1 = aucune consommation, N/A = non applicable)</t>
  </si>
  <si>
    <t>Potentiel de consommation de consommables lors de l'utilisation (produit)
(10 = élevé, 5 = faible à moyen, 1 = aucune consommation, N/A = non applicable)</t>
  </si>
  <si>
    <t>Quantité potentielle de matières résiduelles générées en fin de vie (produit)
(10 = élévée,  5 = moyen, 1 = faible, N/A = non applicable)</t>
  </si>
  <si>
    <t>Durée de vie relative (produit)
(10 = longue, 5 = moyenne, 1 = courte, N/A = non applicable)</t>
  </si>
  <si>
    <t>Construction - produits, équipement</t>
  </si>
  <si>
    <t>Équipement mécanique</t>
  </si>
  <si>
    <t>Étiquettes de lignes</t>
  </si>
  <si>
    <t>Min. de Rang total</t>
  </si>
  <si>
    <t xml:space="preserve">Min. de Volume d'achat </t>
  </si>
  <si>
    <t>Min. de Potentiel de consommation d'énergie lors de l'utilisation (produit)</t>
  </si>
  <si>
    <t>Min. de Potentiel de consommation de consommables lors de l'utilisation (produit)</t>
  </si>
  <si>
    <t>Min. de Quantité potentielle de matières résiduelles générées en fin de vie (produit)</t>
  </si>
  <si>
    <t>Min. de Durée de vie relative (produit)</t>
  </si>
  <si>
    <t>Carburant</t>
  </si>
  <si>
    <t>Véhicules</t>
  </si>
  <si>
    <t>Équipement informatique</t>
  </si>
  <si>
    <t>Fourniture</t>
  </si>
  <si>
    <t>Équipement HVAC</t>
  </si>
  <si>
    <t>Éclairage - articles</t>
  </si>
  <si>
    <t>Filtres hydrauliques</t>
  </si>
  <si>
    <t>Pneus</t>
  </si>
  <si>
    <t>Équipement signalisation</t>
  </si>
  <si>
    <t>Système de guidage pour l'accostage et autres services</t>
  </si>
  <si>
    <t>Équipement communication</t>
  </si>
  <si>
    <t>Construction - outils</t>
  </si>
  <si>
    <t>Véhicules - équipement</t>
  </si>
  <si>
    <t>Meubles</t>
  </si>
  <si>
    <t>Équipement électronique</t>
  </si>
  <si>
    <t>Équipement électrique - accessoires</t>
  </si>
  <si>
    <t>Équipement mécanique - accessoires</t>
  </si>
  <si>
    <t>Vêtements</t>
  </si>
  <si>
    <t>Sanitaire - articles</t>
  </si>
  <si>
    <t>Équipement mobile - accessoires</t>
  </si>
  <si>
    <t>Batteries, piles</t>
  </si>
  <si>
    <t>Divers - articles</t>
  </si>
  <si>
    <t>Entretien - accessoires</t>
  </si>
  <si>
    <t>Équipement électronique - accessoires</t>
  </si>
  <si>
    <t>Plomberie - articles</t>
  </si>
  <si>
    <t>Entretien - articles</t>
  </si>
  <si>
    <t>Équipement surveillance - accessoires</t>
  </si>
  <si>
    <t>Équipement HVAC - accessoires</t>
  </si>
  <si>
    <t>Fluides</t>
  </si>
  <si>
    <t>Médical - articles</t>
  </si>
  <si>
    <t>Nettoyage - produits</t>
  </si>
  <si>
    <t>Véhicules - articles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</si>
</sst>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3" fontId="2" fillId="0" borderId="0" xfId="0" applyNumberFormat="1" applyFont="1"/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4" borderId="1" xfId="0" applyFont="1" applyFill="1" applyBorder="1"/>
    <xf numFmtId="9" fontId="3" fillId="4" borderId="2" xfId="0" applyNumberFormat="1" applyFont="1" applyFill="1" applyBorder="1" applyAlignment="1">
      <alignment horizontal="center"/>
    </xf>
    <xf numFmtId="9" fontId="3" fillId="4" borderId="3" xfId="0" applyNumberFormat="1" applyFont="1" applyFill="1" applyBorder="1" applyAlignment="1">
      <alignment horizontal="center" vertical="top"/>
    </xf>
    <xf numFmtId="3" fontId="2" fillId="0" borderId="0" xfId="0" applyNumberFormat="1" applyFont="1" applyAlignment="1">
      <alignment wrapText="1"/>
    </xf>
    <xf numFmtId="0" fontId="3" fillId="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vertical="top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2" fillId="0" borderId="0" xfId="0" applyFont="1" applyFill="1" applyAlignment="1">
      <alignment horizontal="center"/>
    </xf>
    <xf numFmtId="0" fontId="6" fillId="0" borderId="0" xfId="0" applyFont="1"/>
  </cellXfs>
  <cellStyles count="1">
    <cellStyle name="Normal" xfId="0" builtinId="0"/>
  </cellStyles>
  <dxfs count="36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915894</xdr:colOff>
      <xdr:row>3</xdr:row>
      <xdr:rowOff>46318</xdr:rowOff>
    </xdr:to>
    <xdr:pic>
      <xdr:nvPicPr>
        <xdr:cNvPr id="2" name="Image 1" descr="http://www.corporatif.gazmetro.com/Data/Images/logo-ecpar.gif">
          <a:extLst>
            <a:ext uri="{FF2B5EF4-FFF2-40B4-BE49-F238E27FC236}">
              <a16:creationId xmlns:a16="http://schemas.microsoft.com/office/drawing/2014/main" id="{DF983A65-AE49-3C45-ACC5-80D92E82A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8235"/>
        <a:stretch>
          <a:fillRect/>
        </a:stretch>
      </xdr:blipFill>
      <xdr:spPr bwMode="auto">
        <a:xfrm>
          <a:off x="0" y="0"/>
          <a:ext cx="32766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555065</xdr:colOff>
      <xdr:row>0</xdr:row>
      <xdr:rowOff>0</xdr:rowOff>
    </xdr:from>
    <xdr:to>
      <xdr:col>4</xdr:col>
      <xdr:colOff>87406</xdr:colOff>
      <xdr:row>3</xdr:row>
      <xdr:rowOff>160618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379A664-9254-D743-BE88-B179F24CE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8830" y="0"/>
          <a:ext cx="23114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986118</xdr:colOff>
      <xdr:row>0</xdr:row>
      <xdr:rowOff>44824</xdr:rowOff>
    </xdr:from>
    <xdr:to>
      <xdr:col>2</xdr:col>
      <xdr:colOff>543859</xdr:colOff>
      <xdr:row>3</xdr:row>
      <xdr:rowOff>53042</xdr:rowOff>
    </xdr:to>
    <xdr:pic>
      <xdr:nvPicPr>
        <xdr:cNvPr id="4" name="Image 3" descr="inconnu.png">
          <a:extLst>
            <a:ext uri="{FF2B5EF4-FFF2-40B4-BE49-F238E27FC236}">
              <a16:creationId xmlns:a16="http://schemas.microsoft.com/office/drawing/2014/main" id="{4C1C6E38-C863-BD4D-AC87-8523E1E5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6824" y="44824"/>
          <a:ext cx="132080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lement/Documents/Documents%20Mac%20Book/AAA%20Quantis/Administration/Vente%20de%20Quantis/AAA%20AG&#201;CO/Projets%20/ECPAR%20CTP%202018/Volet%203%20Priorisation/Outil%20Priorisation%20Ne%20pas%20diffus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èle"/>
      <sheetName val="Sommaire"/>
      <sheetName val="H-Q"/>
      <sheetName val="STM"/>
      <sheetName val="Desjardins"/>
      <sheetName val="VdM"/>
      <sheetName val="SAQ"/>
    </sheetNames>
    <sheetDataSet>
      <sheetData sheetId="0"/>
      <sheetData sheetId="1">
        <row r="6">
          <cell r="E6">
            <v>0.2</v>
          </cell>
          <cell r="F6">
            <v>0.2</v>
          </cell>
          <cell r="G6">
            <v>0.2</v>
          </cell>
          <cell r="H6">
            <v>0.2</v>
          </cell>
          <cell r="I6">
            <v>0.2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clement/Documents/Documents%20Mac%20Book/AAA%20Quantis/Administration/Vente%20de%20Quantis/AAA%20AG&#201;CO/Projets%20/ECPAR%20CTP%202018/Volet%203%20Priorisation/Outil%20Priorisation%20Ne%20pas%20diffuser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davine Tom" refreshedDate="43383.79061585648" createdVersion="6" refreshedVersion="4" minRefreshableVersion="3" recordCount="34" xr:uid="{00000000-000A-0000-FFFF-FFFF06000000}">
  <cacheSource type="worksheet">
    <worksheetSource ref="A4:I38" sheet="Modèle" r:id="rId2"/>
  </cacheSource>
  <cacheFields count="9">
    <cacheField name="Catégories agrégées de produit (par AGÉCO)" numFmtId="0">
      <sharedItems count="34">
        <s v="Construction - produits, équipement"/>
        <s v="Équipement mécanique"/>
        <s v="Carburant"/>
        <s v="Véhicules"/>
        <s v="Équipement informatique"/>
        <s v="Équipement signalisation"/>
        <s v="Système de guidage pour l'accostage et autres services"/>
        <s v="Fourniture"/>
        <s v="Équipement électrique - accessoires"/>
        <s v="Équipement électronique"/>
        <s v="Équipement mécanique - accessoires"/>
        <s v="Vêtements"/>
        <s v="Équipement mobile - accessoires"/>
        <s v="Divers - articles"/>
        <s v="Éclairage - articles"/>
        <s v="Meubles"/>
        <s v="Entretien - articles"/>
        <s v="Équipement surveillance - accessoires"/>
        <s v="Construction - outils"/>
        <s v="Équipement communication"/>
        <s v="Filtres hydrauliques"/>
        <s v="Véhicules - équipement"/>
        <s v="Sanitaire - articles"/>
        <s v="Plomberie - articles"/>
        <s v="Équipement HVAC - accessoires"/>
        <s v="Pneus"/>
        <s v="Fluides"/>
        <s v="Nettoyage - produits"/>
        <s v="Médical - articles"/>
        <s v="Batteries, piles"/>
        <s v="Entretien - accessoires"/>
        <s v="Véhicules - articles"/>
        <s v="Équipement électronique - accessoires"/>
        <s v="Équipement HVAC"/>
      </sharedItems>
    </cacheField>
    <cacheField name="Somme de Valeur" numFmtId="3">
      <sharedItems containsSemiMixedTypes="0" containsString="0" containsNumber="1" minValue="184.2" maxValue="158234635.34999996"/>
    </cacheField>
    <cacheField name="Volume d'achat _x000a_(10 = très grand volume, 5 = grand volume, 1 = petit volume)" numFmtId="0">
      <sharedItems containsSemiMixedTypes="0" containsString="0" containsNumber="1" containsInteger="1" minValue="1" maxValue="10" count="10">
        <n v="10"/>
        <n v="9"/>
        <n v="8"/>
        <n v="7"/>
        <n v="6"/>
        <n v="5"/>
        <n v="4"/>
        <n v="3"/>
        <n v="2"/>
        <n v="1"/>
      </sharedItems>
    </cacheField>
    <cacheField name="Potentiel de consommation d'énergie lors de l'utilisation (produit)_x000a_(10 = élevé, 5 = faible à moyen, 1 = aucune consommation, N/A = non applicable)" numFmtId="0">
      <sharedItems containsSemiMixedTypes="0" containsString="0" containsNumber="1" containsInteger="1" minValue="1" maxValue="10" count="3">
        <n v="5"/>
        <n v="1"/>
        <n v="10"/>
      </sharedItems>
    </cacheField>
    <cacheField name="Potentiel de consommation de consommables lors de l'utilisation (produit)_x000a_(10 = élevé, 5 = faible à moyen, 1 = aucune consommation, N/A = non applicable)" numFmtId="0">
      <sharedItems containsSemiMixedTypes="0" containsString="0" containsNumber="1" containsInteger="1" minValue="1" maxValue="10" count="3">
        <n v="1"/>
        <n v="5"/>
        <n v="10"/>
      </sharedItems>
    </cacheField>
    <cacheField name="Quantité potentielle de matières résiduelles générées en fin de vie (produit)_x000a_(10 = élévée,  5 = moyen, 1 = faible, N/A = non applicable)" numFmtId="0">
      <sharedItems containsSemiMixedTypes="0" containsString="0" containsNumber="1" containsInteger="1" minValue="1" maxValue="10" count="3">
        <n v="10"/>
        <n v="1"/>
        <n v="5"/>
      </sharedItems>
    </cacheField>
    <cacheField name="Durée de vie relative (produit)_x000a_(10 = longue, 5 = moyenne, 1 = courte, N/A = non applicable)" numFmtId="0">
      <sharedItems containsSemiMixedTypes="0" containsString="0" containsNumber="1" containsInteger="1" minValue="1" maxValue="10" count="3">
        <n v="10"/>
        <n v="1"/>
        <n v="5"/>
      </sharedItems>
    </cacheField>
    <cacheField name="Total scores" numFmtId="0">
      <sharedItems containsSemiMixedTypes="0" containsString="0" containsNumber="1" minValue="2" maxValue="10"/>
    </cacheField>
    <cacheField name="Rang total" numFmtId="0">
      <sharedItems containsSemiMixedTypes="0" containsString="0" containsNumber="1" containsInteger="1" minValue="1" maxValue="33" count="29">
        <n v="4"/>
        <n v="2"/>
        <n v="26"/>
        <n v="1"/>
        <n v="3"/>
        <n v="8"/>
        <n v="6"/>
        <n v="15"/>
        <n v="5"/>
        <n v="24"/>
        <n v="18"/>
        <n v="12"/>
        <n v="11"/>
        <n v="31"/>
        <n v="21"/>
        <n v="14"/>
        <n v="22"/>
        <n v="29"/>
        <n v="20"/>
        <n v="27"/>
        <n v="17" u="1"/>
        <n v="7" u="1"/>
        <n v="33" u="1"/>
        <n v="23" u="1"/>
        <n v="9" u="1"/>
        <n v="10" u="1"/>
        <n v="28" u="1"/>
        <n v="30" u="1"/>
        <n v="3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">
  <r>
    <x v="0"/>
    <n v="158234635.34999996"/>
    <x v="0"/>
    <x v="0"/>
    <x v="0"/>
    <x v="0"/>
    <x v="0"/>
    <n v="7.2"/>
    <x v="0"/>
  </r>
  <r>
    <x v="1"/>
    <n v="7477549.4500000002"/>
    <x v="0"/>
    <x v="0"/>
    <x v="1"/>
    <x v="0"/>
    <x v="0"/>
    <n v="8"/>
    <x v="1"/>
  </r>
  <r>
    <x v="2"/>
    <n v="3794099.4200000018"/>
    <x v="0"/>
    <x v="1"/>
    <x v="0"/>
    <x v="1"/>
    <x v="1"/>
    <n v="2.8000000000000007"/>
    <x v="2"/>
  </r>
  <r>
    <x v="3"/>
    <n v="2361985.9"/>
    <x v="0"/>
    <x v="2"/>
    <x v="2"/>
    <x v="0"/>
    <x v="0"/>
    <n v="10"/>
    <x v="3"/>
  </r>
  <r>
    <x v="4"/>
    <n v="1707047.66"/>
    <x v="1"/>
    <x v="2"/>
    <x v="1"/>
    <x v="0"/>
    <x v="2"/>
    <n v="7.8"/>
    <x v="4"/>
  </r>
  <r>
    <x v="5"/>
    <n v="762916.02000000025"/>
    <x v="1"/>
    <x v="0"/>
    <x v="1"/>
    <x v="2"/>
    <x v="2"/>
    <n v="5.8"/>
    <x v="5"/>
  </r>
  <r>
    <x v="6"/>
    <n v="732588.16"/>
    <x v="1"/>
    <x v="0"/>
    <x v="1"/>
    <x v="2"/>
    <x v="2"/>
    <n v="5.8"/>
    <x v="5"/>
  </r>
  <r>
    <x v="7"/>
    <n v="690033.3"/>
    <x v="2"/>
    <x v="1"/>
    <x v="0"/>
    <x v="0"/>
    <x v="0"/>
    <n v="6"/>
    <x v="6"/>
  </r>
  <r>
    <x v="8"/>
    <n v="532586.06999999995"/>
    <x v="2"/>
    <x v="1"/>
    <x v="0"/>
    <x v="2"/>
    <x v="2"/>
    <n v="4"/>
    <x v="7"/>
  </r>
  <r>
    <x v="9"/>
    <n v="431949.75999999972"/>
    <x v="2"/>
    <x v="0"/>
    <x v="1"/>
    <x v="0"/>
    <x v="2"/>
    <n v="6.6"/>
    <x v="8"/>
  </r>
  <r>
    <x v="10"/>
    <n v="427946.08000000066"/>
    <x v="2"/>
    <x v="1"/>
    <x v="0"/>
    <x v="2"/>
    <x v="2"/>
    <n v="4"/>
    <x v="7"/>
  </r>
  <r>
    <x v="11"/>
    <n v="424963.47000000067"/>
    <x v="3"/>
    <x v="1"/>
    <x v="0"/>
    <x v="1"/>
    <x v="2"/>
    <n v="3"/>
    <x v="9"/>
  </r>
  <r>
    <x v="12"/>
    <n v="367745.40999999986"/>
    <x v="3"/>
    <x v="1"/>
    <x v="0"/>
    <x v="2"/>
    <x v="2"/>
    <n v="3.8"/>
    <x v="10"/>
  </r>
  <r>
    <x v="13"/>
    <n v="309707.25000000006"/>
    <x v="3"/>
    <x v="1"/>
    <x v="0"/>
    <x v="2"/>
    <x v="2"/>
    <n v="3.8"/>
    <x v="10"/>
  </r>
  <r>
    <x v="14"/>
    <n v="274067.2100000002"/>
    <x v="4"/>
    <x v="0"/>
    <x v="1"/>
    <x v="2"/>
    <x v="2"/>
    <n v="5.2"/>
    <x v="11"/>
  </r>
  <r>
    <x v="15"/>
    <n v="240437.08000000005"/>
    <x v="4"/>
    <x v="1"/>
    <x v="0"/>
    <x v="0"/>
    <x v="0"/>
    <n v="5.6"/>
    <x v="12"/>
  </r>
  <r>
    <x v="16"/>
    <n v="218592.7"/>
    <x v="4"/>
    <x v="1"/>
    <x v="0"/>
    <x v="1"/>
    <x v="1"/>
    <n v="2"/>
    <x v="13"/>
  </r>
  <r>
    <x v="17"/>
    <n v="185085.87999999998"/>
    <x v="5"/>
    <x v="1"/>
    <x v="0"/>
    <x v="2"/>
    <x v="2"/>
    <n v="3.4"/>
    <x v="14"/>
  </r>
  <r>
    <x v="18"/>
    <n v="180742.57000000004"/>
    <x v="5"/>
    <x v="0"/>
    <x v="0"/>
    <x v="2"/>
    <x v="0"/>
    <n v="5.2"/>
    <x v="11"/>
  </r>
  <r>
    <x v="19"/>
    <n v="80717.12999999999"/>
    <x v="5"/>
    <x v="0"/>
    <x v="1"/>
    <x v="0"/>
    <x v="2"/>
    <n v="6"/>
    <x v="6"/>
  </r>
  <r>
    <x v="20"/>
    <n v="52428.30000000001"/>
    <x v="5"/>
    <x v="1"/>
    <x v="1"/>
    <x v="2"/>
    <x v="2"/>
    <n v="4.2"/>
    <x v="15"/>
  </r>
  <r>
    <x v="21"/>
    <n v="51147.290000000008"/>
    <x v="6"/>
    <x v="0"/>
    <x v="1"/>
    <x v="0"/>
    <x v="2"/>
    <n v="5.8"/>
    <x v="5"/>
  </r>
  <r>
    <x v="22"/>
    <n v="49880.679999999993"/>
    <x v="6"/>
    <x v="1"/>
    <x v="0"/>
    <x v="2"/>
    <x v="2"/>
    <n v="3.2"/>
    <x v="16"/>
  </r>
  <r>
    <x v="23"/>
    <n v="44887.209999999963"/>
    <x v="6"/>
    <x v="1"/>
    <x v="0"/>
    <x v="2"/>
    <x v="2"/>
    <n v="3.2"/>
    <x v="16"/>
  </r>
  <r>
    <x v="24"/>
    <n v="43609.810000000005"/>
    <x v="7"/>
    <x v="1"/>
    <x v="0"/>
    <x v="2"/>
    <x v="2"/>
    <n v="3"/>
    <x v="9"/>
  </r>
  <r>
    <x v="25"/>
    <n v="40035.33"/>
    <x v="7"/>
    <x v="1"/>
    <x v="0"/>
    <x v="0"/>
    <x v="2"/>
    <n v="4"/>
    <x v="7"/>
  </r>
  <r>
    <x v="26"/>
    <n v="32105.949999999953"/>
    <x v="7"/>
    <x v="1"/>
    <x v="0"/>
    <x v="1"/>
    <x v="2"/>
    <n v="2.2000000000000002"/>
    <x v="17"/>
  </r>
  <r>
    <x v="27"/>
    <n v="29897.110000000008"/>
    <x v="7"/>
    <x v="1"/>
    <x v="0"/>
    <x v="1"/>
    <x v="2"/>
    <n v="2.2000000000000002"/>
    <x v="17"/>
  </r>
  <r>
    <x v="28"/>
    <n v="23584.770000000011"/>
    <x v="8"/>
    <x v="1"/>
    <x v="0"/>
    <x v="1"/>
    <x v="2"/>
    <n v="2"/>
    <x v="13"/>
  </r>
  <r>
    <x v="29"/>
    <n v="22314.339999999997"/>
    <x v="8"/>
    <x v="0"/>
    <x v="0"/>
    <x v="2"/>
    <x v="2"/>
    <n v="3.5999999999999996"/>
    <x v="18"/>
  </r>
  <r>
    <x v="30"/>
    <n v="16253.749999999996"/>
    <x v="8"/>
    <x v="1"/>
    <x v="0"/>
    <x v="1"/>
    <x v="2"/>
    <n v="2"/>
    <x v="13"/>
  </r>
  <r>
    <x v="31"/>
    <n v="9484.86"/>
    <x v="9"/>
    <x v="1"/>
    <x v="0"/>
    <x v="2"/>
    <x v="2"/>
    <n v="2.6"/>
    <x v="19"/>
  </r>
  <r>
    <x v="32"/>
    <n v="5128.55"/>
    <x v="9"/>
    <x v="1"/>
    <x v="0"/>
    <x v="2"/>
    <x v="2"/>
    <n v="2.6"/>
    <x v="19"/>
  </r>
  <r>
    <x v="33"/>
    <n v="184.2"/>
    <x v="9"/>
    <x v="2"/>
    <x v="1"/>
    <x v="0"/>
    <x v="0"/>
    <n v="7.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5000000}" name="Tableau croisé dynamique8" cacheId="1" applyNumberFormats="0" applyBorderFormats="0" applyFontFormats="0" applyPatternFormats="0" applyAlignmentFormats="0" applyWidthHeightFormats="1" dataCaption="Valeurs" updatedVersion="6" minRefreshableVersion="3" rowGrandTotals="0" colGrandTotals="0" itemPrintTitles="1" createdVersion="6" indent="0" outline="1" outlineData="1" multipleFieldFilters="0">
  <location ref="Z11:AA38" firstHeaderRow="1" firstDataRow="1" firstDataCol="1" rowPageCount="1" colPageCount="1"/>
  <pivotFields count="9">
    <pivotField axis="axisRow" showAll="0" sortType="descending">
      <items count="35">
        <item x="29"/>
        <item x="2"/>
        <item x="18"/>
        <item x="0"/>
        <item x="13"/>
        <item x="14"/>
        <item x="30"/>
        <item x="16"/>
        <item x="19"/>
        <item x="8"/>
        <item x="9"/>
        <item x="32"/>
        <item x="33"/>
        <item x="24"/>
        <item x="4"/>
        <item x="1"/>
        <item x="10"/>
        <item x="12"/>
        <item x="5"/>
        <item x="17"/>
        <item x="20"/>
        <item x="26"/>
        <item x="7"/>
        <item x="28"/>
        <item x="15"/>
        <item x="27"/>
        <item x="23"/>
        <item x="25"/>
        <item x="22"/>
        <item x="6"/>
        <item x="3"/>
        <item x="31"/>
        <item x="21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3" showAll="0"/>
    <pivotField multipleItemSelectionAllowed="1" showAll="0"/>
    <pivotField multipleItemSelectionAllowed="1" showAll="0"/>
    <pivotField multipleItemSelectionAllowed="1" showAll="0"/>
    <pivotField axis="axisPage" dataField="1" multipleItemSelectionAllowed="1" showAll="0">
      <items count="4">
        <item h="1" x="1"/>
        <item x="2"/>
        <item x="0"/>
        <item t="default"/>
      </items>
    </pivotField>
    <pivotField showAll="0"/>
    <pivotField showAll="0"/>
    <pivotField multipleItemSelectionAllowed="1" showAll="0"/>
  </pivotFields>
  <rowFields count="1">
    <field x="0"/>
  </rowFields>
  <rowItems count="27">
    <i>
      <x v="22"/>
    </i>
    <i>
      <x v="14"/>
    </i>
    <i>
      <x v="27"/>
    </i>
    <i>
      <x v="3"/>
    </i>
    <i>
      <x v="32"/>
    </i>
    <i>
      <x v="8"/>
    </i>
    <i>
      <x v="24"/>
    </i>
    <i>
      <x v="10"/>
    </i>
    <i>
      <x v="30"/>
    </i>
    <i>
      <x v="12"/>
    </i>
    <i>
      <x v="15"/>
    </i>
    <i>
      <x v="2"/>
    </i>
    <i>
      <x v="28"/>
    </i>
    <i>
      <x v="26"/>
    </i>
    <i>
      <x v="9"/>
    </i>
    <i>
      <x v="13"/>
    </i>
    <i>
      <x/>
    </i>
    <i>
      <x v="11"/>
    </i>
    <i>
      <x v="17"/>
    </i>
    <i>
      <x v="5"/>
    </i>
    <i>
      <x v="18"/>
    </i>
    <i>
      <x v="29"/>
    </i>
    <i>
      <x v="19"/>
    </i>
    <i>
      <x v="31"/>
    </i>
    <i>
      <x v="20"/>
    </i>
    <i>
      <x v="4"/>
    </i>
    <i>
      <x v="16"/>
    </i>
  </rowItems>
  <colItems count="1">
    <i/>
  </colItems>
  <pageFields count="1">
    <pageField fld="5" hier="-1"/>
  </pageFields>
  <dataFields count="1">
    <dataField name="Min. de Quantité potentielle de matières résiduelles générées en fin de vie (produit)" fld="5" subtotal="min" baseField="0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20">
            <x v="0"/>
            <x v="1"/>
            <x v="3"/>
            <x v="5"/>
            <x v="7"/>
            <x v="8"/>
            <x v="9"/>
            <x v="10"/>
            <x v="12"/>
            <x v="14"/>
            <x v="15"/>
            <x v="16"/>
            <x v="18"/>
            <x v="20"/>
            <x v="22"/>
            <x v="24"/>
            <x v="27"/>
            <x v="29"/>
            <x v="30"/>
            <x v="32"/>
          </reference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eau croisé dynamique2" cacheId="1" applyNumberFormats="0" applyBorderFormats="0" applyFontFormats="0" applyPatternFormats="0" applyAlignmentFormats="0" applyWidthHeightFormats="1" dataCaption="Valeurs" updatedVersion="6" minRefreshableVersion="3" rowGrandTotals="0" colGrandTotals="0" itemPrintTitles="1" createdVersion="6" indent="0" outline="1" outlineData="1" multipleFieldFilters="0">
  <location ref="N11:O25" firstHeaderRow="1" firstDataRow="1" firstDataCol="1" rowPageCount="1" colPageCount="1"/>
  <pivotFields count="9">
    <pivotField axis="axisRow" showAll="0" sortType="ascending">
      <items count="35">
        <item x="29"/>
        <item x="2"/>
        <item x="18"/>
        <item x="0"/>
        <item x="13"/>
        <item x="14"/>
        <item x="30"/>
        <item x="16"/>
        <item x="19"/>
        <item x="8"/>
        <item x="9"/>
        <item x="32"/>
        <item x="33"/>
        <item x="24"/>
        <item x="4"/>
        <item x="1"/>
        <item x="10"/>
        <item x="12"/>
        <item x="5"/>
        <item x="17"/>
        <item x="20"/>
        <item x="26"/>
        <item x="7"/>
        <item x="28"/>
        <item x="15"/>
        <item x="27"/>
        <item x="23"/>
        <item x="25"/>
        <item x="22"/>
        <item x="6"/>
        <item x="3"/>
        <item x="31"/>
        <item x="21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3" showAll="0"/>
    <pivotField showAll="0"/>
    <pivotField showAll="0"/>
    <pivotField showAll="0"/>
    <pivotField showAll="0"/>
    <pivotField showAll="0"/>
    <pivotField showAll="0"/>
    <pivotField axis="axisPage" dataField="1" multipleItemSelectionAllowed="1" showAll="0">
      <items count="30">
        <item x="3"/>
        <item x="1"/>
        <item x="4"/>
        <item x="0"/>
        <item x="6"/>
        <item m="1" x="21"/>
        <item m="1" x="25"/>
        <item x="12"/>
        <item x="11"/>
        <item x="15"/>
        <item x="7"/>
        <item h="1" x="18"/>
        <item h="1" x="16"/>
        <item h="1" m="1" x="23"/>
        <item h="1" x="9"/>
        <item h="1" x="19"/>
        <item h="1" m="1" x="26"/>
        <item h="1" m="1" x="27"/>
        <item h="1" m="1" x="22"/>
        <item h="1" m="1" x="24"/>
        <item h="1" x="2"/>
        <item h="1" x="10"/>
        <item h="1" m="1" x="20"/>
        <item h="1" x="8"/>
        <item h="1" m="1" x="28"/>
        <item h="1" x="14"/>
        <item h="1" x="5"/>
        <item h="1" x="13"/>
        <item h="1" x="17"/>
        <item t="default"/>
      </items>
    </pivotField>
  </pivotFields>
  <rowFields count="1">
    <field x="0"/>
  </rowFields>
  <rowItems count="14">
    <i>
      <x v="30"/>
    </i>
    <i>
      <x v="15"/>
    </i>
    <i>
      <x v="14"/>
    </i>
    <i>
      <x v="3"/>
    </i>
    <i>
      <x v="12"/>
    </i>
    <i>
      <x v="8"/>
    </i>
    <i>
      <x v="22"/>
    </i>
    <i>
      <x v="24"/>
    </i>
    <i>
      <x v="2"/>
    </i>
    <i>
      <x v="5"/>
    </i>
    <i>
      <x v="20"/>
    </i>
    <i>
      <x v="16"/>
    </i>
    <i>
      <x v="27"/>
    </i>
    <i>
      <x v="9"/>
    </i>
  </rowItems>
  <colItems count="1">
    <i/>
  </colItems>
  <pageFields count="1">
    <pageField fld="8" hier="-1"/>
  </pageFields>
  <dataFields count="1">
    <dataField name="Min. de Rang total" fld="8" subtotal="min" baseField="0" baseItem="1"/>
  </dataFields>
  <formats count="6">
    <format dxfId="11">
      <pivotArea type="all" dataOnly="0" outline="0" fieldPosition="0"/>
    </format>
    <format dxfId="10">
      <pivotArea outline="0" collapsedLevelsAreSubtotals="1" fieldPosition="0"/>
    </format>
    <format dxfId="9">
      <pivotArea field="0" type="button" dataOnly="0" labelOnly="1" outline="0" axis="axisRow" fieldPosition="0"/>
    </format>
    <format dxfId="8">
      <pivotArea dataOnly="0" labelOnly="1" fieldPosition="0">
        <references count="1">
          <reference field="0" count="20">
            <x v="0"/>
            <x v="1"/>
            <x v="3"/>
            <x v="5"/>
            <x v="7"/>
            <x v="8"/>
            <x v="9"/>
            <x v="10"/>
            <x v="12"/>
            <x v="14"/>
            <x v="15"/>
            <x v="16"/>
            <x v="18"/>
            <x v="20"/>
            <x v="22"/>
            <x v="24"/>
            <x v="27"/>
            <x v="29"/>
            <x v="30"/>
            <x v="32"/>
          </reference>
        </references>
      </pivotArea>
    </format>
    <format dxfId="7">
      <pivotArea dataOnly="0" labelOnly="1" grandRow="1" outline="0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Tableau croisé dynamique5" cacheId="1" applyNumberFormats="0" applyBorderFormats="0" applyFontFormats="0" applyPatternFormats="0" applyAlignmentFormats="0" applyWidthHeightFormats="1" dataCaption="Valeurs" updatedVersion="6" minRefreshableVersion="3" rowGrandTotals="0" colGrandTotals="0" itemPrintTitles="1" createdVersion="6" indent="0" outline="1" outlineData="1" multipleFieldFilters="0">
  <location ref="Q11:R28" firstHeaderRow="1" firstDataRow="1" firstDataCol="1" rowPageCount="1" colPageCount="1"/>
  <pivotFields count="9">
    <pivotField axis="axisRow" showAll="0" sortType="descending">
      <items count="35">
        <item x="29"/>
        <item x="2"/>
        <item x="18"/>
        <item x="0"/>
        <item x="13"/>
        <item x="14"/>
        <item x="30"/>
        <item x="16"/>
        <item x="19"/>
        <item x="8"/>
        <item x="9"/>
        <item x="32"/>
        <item x="33"/>
        <item x="24"/>
        <item x="4"/>
        <item x="1"/>
        <item x="10"/>
        <item x="12"/>
        <item x="5"/>
        <item x="17"/>
        <item x="20"/>
        <item x="26"/>
        <item x="7"/>
        <item x="28"/>
        <item x="15"/>
        <item x="27"/>
        <item x="23"/>
        <item x="25"/>
        <item x="22"/>
        <item x="6"/>
        <item x="3"/>
        <item x="31"/>
        <item x="21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3" showAll="0"/>
    <pivotField axis="axisPage" dataField="1" multipleItemSelectionAllowed="1" showAll="0">
      <items count="11">
        <item h="1" x="7"/>
        <item h="1" x="6"/>
        <item h="1" x="5"/>
        <item x="4"/>
        <item x="3"/>
        <item x="2"/>
        <item x="1"/>
        <item x="0"/>
        <item h="1" x="8"/>
        <item h="1" x="9"/>
        <item t="default"/>
      </items>
    </pivotField>
    <pivotField showAll="0"/>
    <pivotField showAll="0"/>
    <pivotField showAll="0"/>
    <pivotField showAll="0"/>
    <pivotField showAll="0"/>
    <pivotField multipleItemSelectionAllowed="1" showAll="0"/>
  </pivotFields>
  <rowFields count="1">
    <field x="0"/>
  </rowFields>
  <rowItems count="17">
    <i>
      <x v="30"/>
    </i>
    <i>
      <x v="1"/>
    </i>
    <i>
      <x v="3"/>
    </i>
    <i>
      <x v="15"/>
    </i>
    <i>
      <x v="29"/>
    </i>
    <i>
      <x v="18"/>
    </i>
    <i>
      <x v="14"/>
    </i>
    <i>
      <x v="22"/>
    </i>
    <i>
      <x v="10"/>
    </i>
    <i>
      <x v="9"/>
    </i>
    <i>
      <x v="16"/>
    </i>
    <i>
      <x v="33"/>
    </i>
    <i>
      <x v="4"/>
    </i>
    <i>
      <x v="17"/>
    </i>
    <i>
      <x v="7"/>
    </i>
    <i>
      <x v="24"/>
    </i>
    <i>
      <x v="5"/>
    </i>
  </rowItems>
  <colItems count="1">
    <i/>
  </colItems>
  <pageFields count="1">
    <pageField fld="2" hier="-1"/>
  </pageFields>
  <dataFields count="1">
    <dataField name="Min. de Volume d'achat " fld="2" subtotal="min" baseField="0" baseItem="1"/>
  </dataFields>
  <formats count="6"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0" type="button" dataOnly="0" labelOnly="1" outline="0" axis="axisRow" fieldPosition="0"/>
    </format>
    <format dxfId="14">
      <pivotArea dataOnly="0" labelOnly="1" fieldPosition="0">
        <references count="1">
          <reference field="0" count="20">
            <x v="0"/>
            <x v="1"/>
            <x v="3"/>
            <x v="5"/>
            <x v="7"/>
            <x v="8"/>
            <x v="9"/>
            <x v="10"/>
            <x v="12"/>
            <x v="14"/>
            <x v="15"/>
            <x v="16"/>
            <x v="18"/>
            <x v="20"/>
            <x v="22"/>
            <x v="24"/>
            <x v="27"/>
            <x v="29"/>
            <x v="30"/>
            <x v="32"/>
          </reference>
        </references>
      </pivotArea>
    </format>
    <format dxfId="13">
      <pivotArea dataOnly="0" labelOnly="1" grandRow="1" outline="0" fieldPosition="0"/>
    </format>
    <format dxfId="1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eau croisé dynamique1" cacheId="1" applyNumberFormats="0" applyBorderFormats="0" applyFontFormats="0" applyPatternFormats="0" applyAlignmentFormats="0" applyWidthHeightFormats="1" dataCaption="Valeurs" updatedVersion="6" minRefreshableVersion="3" rowGrandTotals="0" colGrandTotals="0" itemPrintTitles="1" createdVersion="6" indent="0" outline="1" outlineData="1" multipleFieldFilters="0">
  <location ref="AC11:AD43" firstHeaderRow="1" firstDataRow="1" firstDataCol="1" rowPageCount="1" colPageCount="1"/>
  <pivotFields count="9">
    <pivotField axis="axisRow" showAll="0" sortType="descending">
      <items count="35">
        <item x="29"/>
        <item x="2"/>
        <item x="18"/>
        <item x="0"/>
        <item x="13"/>
        <item x="14"/>
        <item x="30"/>
        <item x="16"/>
        <item x="19"/>
        <item x="8"/>
        <item x="9"/>
        <item x="32"/>
        <item x="33"/>
        <item x="24"/>
        <item x="4"/>
        <item x="1"/>
        <item x="10"/>
        <item x="12"/>
        <item x="5"/>
        <item x="17"/>
        <item x="20"/>
        <item x="26"/>
        <item x="7"/>
        <item x="28"/>
        <item x="15"/>
        <item x="27"/>
        <item x="23"/>
        <item x="25"/>
        <item x="22"/>
        <item x="6"/>
        <item x="3"/>
        <item x="31"/>
        <item x="21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3" showAll="0"/>
    <pivotField multipleItemSelectionAllowed="1" showAll="0"/>
    <pivotField multipleItemSelectionAllowed="1" showAll="0"/>
    <pivotField multipleItemSelectionAllowed="1" showAll="0"/>
    <pivotField multipleItemSelectionAllowed="1" showAll="0">
      <items count="4">
        <item x="1"/>
        <item x="2"/>
        <item x="0"/>
        <item t="default"/>
      </items>
    </pivotField>
    <pivotField axis="axisPage" dataField="1" multipleItemSelectionAllowed="1" showAll="0">
      <items count="4">
        <item h="1" x="1"/>
        <item x="2"/>
        <item x="0"/>
        <item t="default"/>
      </items>
    </pivotField>
    <pivotField showAll="0"/>
    <pivotField multipleItemSelectionAllowed="1" showAll="0"/>
  </pivotFields>
  <rowFields count="1">
    <field x="0"/>
  </rowFields>
  <rowItems count="32">
    <i>
      <x v="12"/>
    </i>
    <i>
      <x v="22"/>
    </i>
    <i>
      <x v="30"/>
    </i>
    <i>
      <x v="2"/>
    </i>
    <i>
      <x v="24"/>
    </i>
    <i>
      <x v="3"/>
    </i>
    <i>
      <x v="15"/>
    </i>
    <i>
      <x v="8"/>
    </i>
    <i>
      <x v="20"/>
    </i>
    <i>
      <x v="28"/>
    </i>
    <i>
      <x v="10"/>
    </i>
    <i>
      <x v="6"/>
    </i>
    <i>
      <x v="11"/>
    </i>
    <i>
      <x v="26"/>
    </i>
    <i>
      <x v="4"/>
    </i>
    <i>
      <x v="9"/>
    </i>
    <i>
      <x v="13"/>
    </i>
    <i>
      <x v="21"/>
    </i>
    <i>
      <x v="14"/>
    </i>
    <i>
      <x v="23"/>
    </i>
    <i>
      <x v="5"/>
    </i>
    <i>
      <x v="25"/>
    </i>
    <i>
      <x v="31"/>
    </i>
    <i>
      <x v="27"/>
    </i>
    <i>
      <x v="33"/>
    </i>
    <i>
      <x v="29"/>
    </i>
    <i>
      <x v="18"/>
    </i>
    <i>
      <x v="19"/>
    </i>
    <i>
      <x v="32"/>
    </i>
    <i>
      <x v="16"/>
    </i>
    <i>
      <x/>
    </i>
    <i>
      <x v="17"/>
    </i>
  </rowItems>
  <colItems count="1">
    <i/>
  </colItems>
  <pageFields count="1">
    <pageField fld="6" hier="-1"/>
  </pageFields>
  <dataFields count="1">
    <dataField name="Min. de Durée de vie relative (produit)" fld="6" subtotal="min" baseField="0" baseItem="0"/>
  </dataFields>
  <formats count="6"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0" type="button" dataOnly="0" labelOnly="1" outline="0" axis="axisRow" fieldPosition="0"/>
    </format>
    <format dxfId="20">
      <pivotArea dataOnly="0" labelOnly="1" fieldPosition="0">
        <references count="1">
          <reference field="0" count="20">
            <x v="0"/>
            <x v="1"/>
            <x v="3"/>
            <x v="5"/>
            <x v="7"/>
            <x v="8"/>
            <x v="9"/>
            <x v="10"/>
            <x v="12"/>
            <x v="14"/>
            <x v="15"/>
            <x v="16"/>
            <x v="18"/>
            <x v="20"/>
            <x v="22"/>
            <x v="24"/>
            <x v="27"/>
            <x v="29"/>
            <x v="30"/>
            <x v="32"/>
          </reference>
        </references>
      </pivotArea>
    </format>
    <format dxfId="19">
      <pivotArea dataOnly="0" labelOnly="1" grandRow="1" outline="0" fieldPosition="0"/>
    </format>
    <format dxfId="1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Tableau croisé dynamique6" cacheId="1" applyNumberFormats="0" applyBorderFormats="0" applyFontFormats="0" applyPatternFormats="0" applyAlignmentFormats="0" applyWidthHeightFormats="1" dataCaption="Valeurs" updatedVersion="6" minRefreshableVersion="3" rowGrandTotals="0" colGrandTotals="0" itemPrintTitles="1" createdVersion="6" indent="0" outline="1" outlineData="1" multipleFieldFilters="0">
  <location ref="T11:U24" firstHeaderRow="1" firstDataRow="1" firstDataCol="1" rowPageCount="1" colPageCount="1"/>
  <pivotFields count="9">
    <pivotField axis="axisRow" showAll="0" sortType="descending">
      <items count="35">
        <item x="29"/>
        <item x="2"/>
        <item x="18"/>
        <item x="0"/>
        <item x="13"/>
        <item x="14"/>
        <item x="30"/>
        <item x="16"/>
        <item x="19"/>
        <item x="8"/>
        <item x="9"/>
        <item x="32"/>
        <item x="33"/>
        <item x="24"/>
        <item x="4"/>
        <item x="1"/>
        <item x="10"/>
        <item x="12"/>
        <item x="5"/>
        <item x="17"/>
        <item x="20"/>
        <item x="26"/>
        <item x="7"/>
        <item x="28"/>
        <item x="15"/>
        <item x="27"/>
        <item x="23"/>
        <item x="25"/>
        <item x="22"/>
        <item x="6"/>
        <item x="3"/>
        <item x="31"/>
        <item x="21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3" showAll="0"/>
    <pivotField multipleItemSelectionAllowed="1" showAll="0"/>
    <pivotField axis="axisPage" dataField="1" multipleItemSelectionAllowed="1" showAll="0">
      <items count="4">
        <item h="1" x="1"/>
        <item x="0"/>
        <item x="2"/>
        <item t="default"/>
      </items>
    </pivotField>
    <pivotField showAll="0"/>
    <pivotField showAll="0"/>
    <pivotField showAll="0"/>
    <pivotField showAll="0"/>
    <pivotField multipleItemSelectionAllowed="1" showAll="0"/>
  </pivotFields>
  <rowFields count="1">
    <field x="0"/>
  </rowFields>
  <rowItems count="13">
    <i>
      <x v="14"/>
    </i>
    <i>
      <x v="30"/>
    </i>
    <i>
      <x v="12"/>
    </i>
    <i>
      <x v="29"/>
    </i>
    <i>
      <x v="15"/>
    </i>
    <i>
      <x v="32"/>
    </i>
    <i>
      <x v="8"/>
    </i>
    <i>
      <x v="18"/>
    </i>
    <i>
      <x v="10"/>
    </i>
    <i>
      <x v="3"/>
    </i>
    <i>
      <x/>
    </i>
    <i>
      <x v="5"/>
    </i>
    <i>
      <x v="2"/>
    </i>
  </rowItems>
  <colItems count="1">
    <i/>
  </colItems>
  <pageFields count="1">
    <pageField fld="3" hier="-1"/>
  </pageFields>
  <dataFields count="1">
    <dataField name="Min. de Potentiel de consommation d'énergie lors de l'utilisation (produit)" fld="3" subtotal="min" baseField="0" baseItem="14"/>
  </dataFields>
  <formats count="6"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0" type="button" dataOnly="0" labelOnly="1" outline="0" axis="axisRow" fieldPosition="0"/>
    </format>
    <format dxfId="26">
      <pivotArea dataOnly="0" labelOnly="1" fieldPosition="0">
        <references count="1">
          <reference field="0" count="20">
            <x v="0"/>
            <x v="1"/>
            <x v="3"/>
            <x v="5"/>
            <x v="7"/>
            <x v="8"/>
            <x v="9"/>
            <x v="10"/>
            <x v="12"/>
            <x v="14"/>
            <x v="15"/>
            <x v="16"/>
            <x v="18"/>
            <x v="20"/>
            <x v="22"/>
            <x v="24"/>
            <x v="27"/>
            <x v="29"/>
            <x v="30"/>
            <x v="32"/>
          </reference>
        </references>
      </pivotArea>
    </format>
    <format dxfId="25">
      <pivotArea dataOnly="0" labelOnly="1" grandRow="1" outline="0" fieldPosition="0"/>
    </format>
    <format dxfId="2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4000000}" name="Tableau croisé dynamique7" cacheId="1" applyNumberFormats="0" applyBorderFormats="0" applyFontFormats="0" applyPatternFormats="0" applyAlignmentFormats="0" applyWidthHeightFormats="1" dataCaption="Valeurs" updatedVersion="6" minRefreshableVersion="3" rowGrandTotals="0" colGrandTotals="0" itemPrintTitles="1" createdVersion="6" indent="0" outline="1" outlineData="1" multipleFieldFilters="0">
  <location ref="W11:X22" firstHeaderRow="1" firstDataRow="1" firstDataCol="1" rowPageCount="1" colPageCount="1"/>
  <pivotFields count="9">
    <pivotField axis="axisRow" showAll="0" sortType="descending">
      <items count="35">
        <item x="29"/>
        <item x="2"/>
        <item x="18"/>
        <item x="0"/>
        <item x="13"/>
        <item x="14"/>
        <item x="30"/>
        <item x="16"/>
        <item x="19"/>
        <item x="8"/>
        <item x="9"/>
        <item x="32"/>
        <item x="33"/>
        <item x="24"/>
        <item x="4"/>
        <item x="1"/>
        <item x="10"/>
        <item x="12"/>
        <item x="5"/>
        <item x="17"/>
        <item x="20"/>
        <item x="26"/>
        <item x="7"/>
        <item x="28"/>
        <item x="15"/>
        <item x="27"/>
        <item x="23"/>
        <item x="25"/>
        <item x="22"/>
        <item x="6"/>
        <item x="3"/>
        <item x="31"/>
        <item x="21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3" showAll="0"/>
    <pivotField multipleItemSelectionAllowed="1" showAll="0"/>
    <pivotField multipleItemSelectionAllowed="1" showAll="0"/>
    <pivotField axis="axisPage" dataField="1" multipleItemSelectionAllowed="1" showAll="0">
      <items count="4">
        <item h="1" x="0"/>
        <item x="1"/>
        <item x="2"/>
        <item t="default"/>
      </items>
    </pivotField>
    <pivotField showAll="0"/>
    <pivotField showAll="0"/>
    <pivotField showAll="0"/>
    <pivotField multipleItemSelectionAllowed="1" showAll="0"/>
  </pivotFields>
  <rowFields count="1">
    <field x="0"/>
  </rowFields>
  <rowItems count="11">
    <i>
      <x v="30"/>
    </i>
    <i>
      <x v="5"/>
    </i>
    <i>
      <x v="20"/>
    </i>
    <i>
      <x v="8"/>
    </i>
    <i>
      <x v="18"/>
    </i>
    <i>
      <x v="10"/>
    </i>
    <i>
      <x v="29"/>
    </i>
    <i>
      <x v="12"/>
    </i>
    <i>
      <x v="32"/>
    </i>
    <i>
      <x v="14"/>
    </i>
    <i>
      <x v="15"/>
    </i>
  </rowItems>
  <colItems count="1">
    <i/>
  </colItems>
  <pageFields count="1">
    <pageField fld="4" hier="-1"/>
  </pageFields>
  <dataFields count="1">
    <dataField name="Min. de Potentiel de consommation de consommables lors de l'utilisation (produit)" fld="4" subtotal="min" baseField="0" baseItem="0"/>
  </dataFields>
  <formats count="6"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0" type="button" dataOnly="0" labelOnly="1" outline="0" axis="axisRow" fieldPosition="0"/>
    </format>
    <format dxfId="32">
      <pivotArea dataOnly="0" labelOnly="1" fieldPosition="0">
        <references count="1">
          <reference field="0" count="20">
            <x v="0"/>
            <x v="1"/>
            <x v="3"/>
            <x v="5"/>
            <x v="7"/>
            <x v="8"/>
            <x v="9"/>
            <x v="10"/>
            <x v="12"/>
            <x v="14"/>
            <x v="15"/>
            <x v="16"/>
            <x v="18"/>
            <x v="20"/>
            <x v="22"/>
            <x v="24"/>
            <x v="27"/>
            <x v="29"/>
            <x v="30"/>
            <x v="32"/>
          </reference>
        </references>
      </pivotArea>
    </format>
    <format dxfId="31">
      <pivotArea dataOnly="0" labelOnly="1" grandRow="1" outline="0" fieldPosition="0"/>
    </format>
    <format dxfId="3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ivotTable" Target="../pivotTables/pivotTable3.xml"/><Relationship Id="rId7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D104"/>
  <sheetViews>
    <sheetView tabSelected="1" zoomScale="85" zoomScaleNormal="85" zoomScalePageLayoutView="85" workbookViewId="0">
      <pane xSplit="2" ySplit="9" topLeftCell="C10" activePane="bottomRight" state="frozen"/>
      <selection pane="topRight" activeCell="C1" sqref="C1"/>
      <selection pane="bottomLeft" activeCell="A3" sqref="A3"/>
      <selection pane="bottomRight" activeCell="E3" sqref="E3"/>
    </sheetView>
  </sheetViews>
  <sheetFormatPr baseColWidth="10" defaultRowHeight="14" x14ac:dyDescent="0.2"/>
  <cols>
    <col min="1" max="1" width="31" style="3" customWidth="1"/>
    <col min="2" max="2" width="23.1640625" style="3" bestFit="1" customWidth="1"/>
    <col min="3" max="7" width="18.1640625" style="3" customWidth="1"/>
    <col min="8" max="9" width="10.83203125" style="3"/>
    <col min="10" max="13" width="4.6640625" style="3" customWidth="1"/>
    <col min="14" max="14" width="45.5" style="3" bestFit="1" customWidth="1"/>
    <col min="15" max="16384" width="10.83203125" style="3"/>
  </cols>
  <sheetData>
    <row r="6" spans="1:30" s="2" customFormat="1" x14ac:dyDescent="0.2">
      <c r="A6" s="1" t="s">
        <v>0</v>
      </c>
    </row>
    <row r="7" spans="1:30" ht="15" thickBot="1" x14ac:dyDescent="0.25">
      <c r="B7" s="4"/>
      <c r="C7" s="5" t="s">
        <v>1</v>
      </c>
      <c r="D7" s="6"/>
      <c r="E7" s="6"/>
      <c r="F7" s="6"/>
      <c r="G7" s="7"/>
      <c r="H7" s="8"/>
    </row>
    <row r="8" spans="1:30" ht="15" thickBot="1" x14ac:dyDescent="0.25">
      <c r="B8" s="9" t="s">
        <v>2</v>
      </c>
      <c r="C8" s="10">
        <f>[1]Sommaire!E6</f>
        <v>0.2</v>
      </c>
      <c r="D8" s="10">
        <f>[1]Sommaire!F6</f>
        <v>0.2</v>
      </c>
      <c r="E8" s="10">
        <f>[1]Sommaire!G6</f>
        <v>0.2</v>
      </c>
      <c r="F8" s="10">
        <f>[1]Sommaire!H6</f>
        <v>0.2</v>
      </c>
      <c r="G8" s="11">
        <f>[1]Sommaire!I6</f>
        <v>0.2</v>
      </c>
      <c r="H8" s="8"/>
    </row>
    <row r="9" spans="1:30" ht="120" x14ac:dyDescent="0.2">
      <c r="A9" s="22"/>
      <c r="B9" s="12" t="s">
        <v>3</v>
      </c>
      <c r="C9" s="13" t="s">
        <v>4</v>
      </c>
      <c r="D9" s="13" t="s">
        <v>5</v>
      </c>
      <c r="E9" s="13" t="s">
        <v>6</v>
      </c>
      <c r="F9" s="13" t="s">
        <v>7</v>
      </c>
      <c r="G9" s="13" t="s">
        <v>8</v>
      </c>
      <c r="H9" s="14" t="s">
        <v>9</v>
      </c>
      <c r="I9" s="15" t="s">
        <v>10</v>
      </c>
      <c r="J9" s="15"/>
      <c r="K9" s="15"/>
      <c r="L9" s="15"/>
      <c r="N9" s="3" t="s">
        <v>10</v>
      </c>
      <c r="O9" s="3" t="s">
        <v>11</v>
      </c>
      <c r="Q9" s="3" t="s">
        <v>12</v>
      </c>
      <c r="R9" s="3" t="s">
        <v>11</v>
      </c>
      <c r="T9" s="3" t="s">
        <v>13</v>
      </c>
      <c r="U9" s="3" t="s">
        <v>11</v>
      </c>
      <c r="W9" s="3" t="s">
        <v>14</v>
      </c>
      <c r="X9" s="3" t="s">
        <v>11</v>
      </c>
      <c r="Z9" s="3" t="s">
        <v>15</v>
      </c>
      <c r="AA9" s="3" t="s">
        <v>11</v>
      </c>
      <c r="AC9" s="3" t="s">
        <v>16</v>
      </c>
      <c r="AD9" s="3" t="s">
        <v>11</v>
      </c>
    </row>
    <row r="10" spans="1:30" x14ac:dyDescent="0.2">
      <c r="A10" s="16" t="s">
        <v>17</v>
      </c>
      <c r="B10" s="4">
        <v>1</v>
      </c>
      <c r="C10" s="17">
        <f>ROUNDUP(RANK(B10,$B$10:$B$56,1)/COUNT($B$10:$B$57)*10,0)</f>
        <v>1</v>
      </c>
      <c r="D10" s="17">
        <v>5</v>
      </c>
      <c r="E10" s="17">
        <v>1</v>
      </c>
      <c r="F10" s="17">
        <v>10</v>
      </c>
      <c r="G10" s="18">
        <v>10</v>
      </c>
      <c r="H10" s="3">
        <f>SUMPRODUCT($C$8:$G$8,C10:G10)</f>
        <v>5.4</v>
      </c>
      <c r="I10" s="3" t="e">
        <f>RANK(H10,$H$11:$H$48,0)</f>
        <v>#N/A</v>
      </c>
    </row>
    <row r="11" spans="1:30" x14ac:dyDescent="0.2">
      <c r="A11" s="16" t="s">
        <v>18</v>
      </c>
      <c r="B11" s="4">
        <v>1</v>
      </c>
      <c r="C11" s="17">
        <f t="shared" ref="C11:C43" si="0">ROUNDUP(RANK(B11,$B$10:$B$56,1)/COUNT($B$10:$B$57)*10,0)</f>
        <v>1</v>
      </c>
      <c r="D11" s="17">
        <v>5</v>
      </c>
      <c r="E11" s="17">
        <v>5</v>
      </c>
      <c r="F11" s="17">
        <v>10</v>
      </c>
      <c r="G11" s="18">
        <v>10</v>
      </c>
      <c r="H11" s="3">
        <f t="shared" ref="H11:H43" si="1">SUMPRODUCT($C$8:$G$8,C11:G11)</f>
        <v>6.2</v>
      </c>
      <c r="I11" s="3">
        <f t="shared" ref="I11:I43" si="2">RANK(H11,$H$11:$H$48,0)</f>
        <v>3</v>
      </c>
      <c r="N11" s="3" t="s">
        <v>19</v>
      </c>
      <c r="O11" s="3" t="s">
        <v>20</v>
      </c>
      <c r="Q11" s="3" t="s">
        <v>19</v>
      </c>
      <c r="R11" s="3" t="s">
        <v>21</v>
      </c>
      <c r="T11" s="3" t="s">
        <v>19</v>
      </c>
      <c r="U11" s="3" t="s">
        <v>22</v>
      </c>
      <c r="W11" s="3" t="s">
        <v>19</v>
      </c>
      <c r="X11" s="3" t="s">
        <v>23</v>
      </c>
      <c r="Z11" s="3" t="s">
        <v>19</v>
      </c>
      <c r="AA11" s="3" t="s">
        <v>24</v>
      </c>
      <c r="AC11" s="3" t="s">
        <v>19</v>
      </c>
      <c r="AD11" s="3" t="s">
        <v>25</v>
      </c>
    </row>
    <row r="12" spans="1:30" x14ac:dyDescent="0.2">
      <c r="A12" s="16" t="s">
        <v>26</v>
      </c>
      <c r="B12" s="4">
        <v>1</v>
      </c>
      <c r="C12" s="17">
        <f t="shared" si="0"/>
        <v>1</v>
      </c>
      <c r="D12" s="17">
        <v>1</v>
      </c>
      <c r="E12" s="17">
        <v>1</v>
      </c>
      <c r="F12" s="17">
        <v>1</v>
      </c>
      <c r="G12" s="18">
        <v>1</v>
      </c>
      <c r="H12" s="3">
        <f t="shared" si="1"/>
        <v>1</v>
      </c>
      <c r="I12" s="3">
        <f t="shared" si="2"/>
        <v>32</v>
      </c>
      <c r="N12" s="19" t="s">
        <v>27</v>
      </c>
      <c r="O12" s="20">
        <v>1</v>
      </c>
      <c r="Q12" s="19" t="s">
        <v>27</v>
      </c>
      <c r="R12" s="20">
        <v>10</v>
      </c>
      <c r="T12" s="19" t="s">
        <v>28</v>
      </c>
      <c r="U12" s="20">
        <v>10</v>
      </c>
      <c r="W12" s="19" t="s">
        <v>27</v>
      </c>
      <c r="X12" s="20">
        <v>10</v>
      </c>
      <c r="Z12" s="19" t="s">
        <v>29</v>
      </c>
      <c r="AA12" s="20">
        <v>10</v>
      </c>
      <c r="AC12" s="19" t="s">
        <v>30</v>
      </c>
      <c r="AD12" s="20">
        <v>10</v>
      </c>
    </row>
    <row r="13" spans="1:30" x14ac:dyDescent="0.2">
      <c r="A13" s="16" t="s">
        <v>27</v>
      </c>
      <c r="B13" s="4">
        <v>1</v>
      </c>
      <c r="C13" s="17">
        <f t="shared" si="0"/>
        <v>1</v>
      </c>
      <c r="D13" s="17">
        <v>10</v>
      </c>
      <c r="E13" s="17">
        <v>10</v>
      </c>
      <c r="F13" s="17">
        <v>10</v>
      </c>
      <c r="G13" s="18">
        <v>10</v>
      </c>
      <c r="H13" s="3">
        <f t="shared" si="1"/>
        <v>8.1999999999999993</v>
      </c>
      <c r="I13" s="3">
        <f t="shared" si="2"/>
        <v>1</v>
      </c>
      <c r="N13" s="19" t="s">
        <v>18</v>
      </c>
      <c r="O13" s="20">
        <v>2</v>
      </c>
      <c r="Q13" s="19" t="s">
        <v>26</v>
      </c>
      <c r="R13" s="20">
        <v>10</v>
      </c>
      <c r="T13" s="19" t="s">
        <v>27</v>
      </c>
      <c r="U13" s="20">
        <v>10</v>
      </c>
      <c r="W13" s="19" t="s">
        <v>31</v>
      </c>
      <c r="X13" s="20">
        <v>5</v>
      </c>
      <c r="Z13" s="19" t="s">
        <v>28</v>
      </c>
      <c r="AA13" s="20">
        <v>10</v>
      </c>
      <c r="AC13" s="19" t="s">
        <v>29</v>
      </c>
      <c r="AD13" s="20">
        <v>10</v>
      </c>
    </row>
    <row r="14" spans="1:30" x14ac:dyDescent="0.2">
      <c r="A14" s="16" t="s">
        <v>28</v>
      </c>
      <c r="B14" s="4">
        <v>1</v>
      </c>
      <c r="C14" s="17">
        <f t="shared" si="0"/>
        <v>1</v>
      </c>
      <c r="D14" s="17">
        <v>10</v>
      </c>
      <c r="E14" s="17">
        <v>5</v>
      </c>
      <c r="F14" s="21">
        <v>10</v>
      </c>
      <c r="G14" s="18">
        <v>5</v>
      </c>
      <c r="H14" s="3">
        <f t="shared" si="1"/>
        <v>6.2</v>
      </c>
      <c r="I14" s="3">
        <f t="shared" si="2"/>
        <v>3</v>
      </c>
      <c r="N14" s="19" t="s">
        <v>28</v>
      </c>
      <c r="O14" s="20">
        <v>3</v>
      </c>
      <c r="Q14" s="19" t="s">
        <v>17</v>
      </c>
      <c r="R14" s="20">
        <v>10</v>
      </c>
      <c r="T14" s="19" t="s">
        <v>30</v>
      </c>
      <c r="U14" s="20">
        <v>10</v>
      </c>
      <c r="W14" s="19" t="s">
        <v>32</v>
      </c>
      <c r="X14" s="20">
        <v>5</v>
      </c>
      <c r="Z14" s="19" t="s">
        <v>33</v>
      </c>
      <c r="AA14" s="20">
        <v>10</v>
      </c>
      <c r="AC14" s="19" t="s">
        <v>27</v>
      </c>
      <c r="AD14" s="20">
        <v>10</v>
      </c>
    </row>
    <row r="15" spans="1:30" x14ac:dyDescent="0.2">
      <c r="A15" s="16" t="s">
        <v>34</v>
      </c>
      <c r="B15" s="4">
        <v>1</v>
      </c>
      <c r="C15" s="17">
        <f t="shared" si="0"/>
        <v>1</v>
      </c>
      <c r="D15" s="17">
        <v>5</v>
      </c>
      <c r="E15" s="17">
        <v>5</v>
      </c>
      <c r="F15" s="17">
        <v>5</v>
      </c>
      <c r="G15" s="18">
        <v>5</v>
      </c>
      <c r="H15" s="3">
        <f t="shared" si="1"/>
        <v>4.2</v>
      </c>
      <c r="I15" s="3">
        <f t="shared" si="2"/>
        <v>11</v>
      </c>
      <c r="N15" s="19" t="s">
        <v>17</v>
      </c>
      <c r="O15" s="20">
        <v>4</v>
      </c>
      <c r="Q15" s="19" t="s">
        <v>18</v>
      </c>
      <c r="R15" s="20">
        <v>10</v>
      </c>
      <c r="T15" s="19" t="s">
        <v>35</v>
      </c>
      <c r="U15" s="20">
        <v>5</v>
      </c>
      <c r="W15" s="19" t="s">
        <v>36</v>
      </c>
      <c r="X15" s="20">
        <v>5</v>
      </c>
      <c r="Z15" s="19" t="s">
        <v>17</v>
      </c>
      <c r="AA15" s="20">
        <v>10</v>
      </c>
      <c r="AC15" s="19" t="s">
        <v>37</v>
      </c>
      <c r="AD15" s="20">
        <v>10</v>
      </c>
    </row>
    <row r="16" spans="1:30" x14ac:dyDescent="0.2">
      <c r="A16" s="16" t="s">
        <v>35</v>
      </c>
      <c r="B16" s="4">
        <v>1</v>
      </c>
      <c r="C16" s="17">
        <f t="shared" si="0"/>
        <v>1</v>
      </c>
      <c r="D16" s="17">
        <v>5</v>
      </c>
      <c r="E16" s="17">
        <v>5</v>
      </c>
      <c r="F16" s="17">
        <v>5</v>
      </c>
      <c r="G16" s="18">
        <v>5</v>
      </c>
      <c r="H16" s="3">
        <f t="shared" si="1"/>
        <v>4.2</v>
      </c>
      <c r="I16" s="3">
        <f t="shared" si="2"/>
        <v>11</v>
      </c>
      <c r="N16" s="19" t="s">
        <v>30</v>
      </c>
      <c r="O16" s="20">
        <v>4</v>
      </c>
      <c r="Q16" s="19" t="s">
        <v>35</v>
      </c>
      <c r="R16" s="20">
        <v>9</v>
      </c>
      <c r="T16" s="19" t="s">
        <v>18</v>
      </c>
      <c r="U16" s="20">
        <v>5</v>
      </c>
      <c r="W16" s="19" t="s">
        <v>34</v>
      </c>
      <c r="X16" s="20">
        <v>5</v>
      </c>
      <c r="Z16" s="19" t="s">
        <v>38</v>
      </c>
      <c r="AA16" s="20">
        <v>10</v>
      </c>
      <c r="AC16" s="19" t="s">
        <v>39</v>
      </c>
      <c r="AD16" s="20">
        <v>10</v>
      </c>
    </row>
    <row r="17" spans="1:30" x14ac:dyDescent="0.2">
      <c r="A17" s="16" t="s">
        <v>29</v>
      </c>
      <c r="B17" s="4">
        <v>1</v>
      </c>
      <c r="C17" s="17">
        <f t="shared" si="0"/>
        <v>1</v>
      </c>
      <c r="D17" s="17">
        <v>1</v>
      </c>
      <c r="E17" s="17">
        <v>1</v>
      </c>
      <c r="F17" s="17">
        <v>10</v>
      </c>
      <c r="G17" s="18">
        <v>10</v>
      </c>
      <c r="H17" s="3">
        <f t="shared" si="1"/>
        <v>4.5999999999999996</v>
      </c>
      <c r="I17" s="3">
        <f t="shared" si="2"/>
        <v>8</v>
      </c>
      <c r="N17" s="19" t="s">
        <v>36</v>
      </c>
      <c r="O17" s="20">
        <v>6</v>
      </c>
      <c r="Q17" s="19" t="s">
        <v>34</v>
      </c>
      <c r="R17" s="20">
        <v>9</v>
      </c>
      <c r="T17" s="19" t="s">
        <v>38</v>
      </c>
      <c r="U17" s="20">
        <v>5</v>
      </c>
      <c r="W17" s="19" t="s">
        <v>40</v>
      </c>
      <c r="X17" s="20">
        <v>5</v>
      </c>
      <c r="Z17" s="19" t="s">
        <v>36</v>
      </c>
      <c r="AA17" s="20">
        <v>10</v>
      </c>
      <c r="AC17" s="19" t="s">
        <v>17</v>
      </c>
      <c r="AD17" s="20">
        <v>10</v>
      </c>
    </row>
    <row r="18" spans="1:30" x14ac:dyDescent="0.2">
      <c r="A18" s="16" t="s">
        <v>41</v>
      </c>
      <c r="B18" s="4">
        <v>1</v>
      </c>
      <c r="C18" s="17">
        <f t="shared" si="0"/>
        <v>1</v>
      </c>
      <c r="D18" s="17">
        <v>1</v>
      </c>
      <c r="E18" s="17">
        <v>1</v>
      </c>
      <c r="F18" s="17">
        <v>5</v>
      </c>
      <c r="G18" s="18">
        <v>5</v>
      </c>
      <c r="H18" s="3">
        <f t="shared" si="1"/>
        <v>2.6</v>
      </c>
      <c r="I18" s="3">
        <f t="shared" si="2"/>
        <v>17</v>
      </c>
      <c r="N18" s="19" t="s">
        <v>29</v>
      </c>
      <c r="O18" s="20">
        <v>6</v>
      </c>
      <c r="Q18" s="19" t="s">
        <v>28</v>
      </c>
      <c r="R18" s="20">
        <v>9</v>
      </c>
      <c r="T18" s="19" t="s">
        <v>36</v>
      </c>
      <c r="U18" s="20">
        <v>5</v>
      </c>
      <c r="W18" s="19" t="s">
        <v>35</v>
      </c>
      <c r="X18" s="20">
        <v>5</v>
      </c>
      <c r="Z18" s="19" t="s">
        <v>39</v>
      </c>
      <c r="AA18" s="20">
        <v>10</v>
      </c>
      <c r="AC18" s="19" t="s">
        <v>18</v>
      </c>
      <c r="AD18" s="20">
        <v>10</v>
      </c>
    </row>
    <row r="19" spans="1:30" x14ac:dyDescent="0.2">
      <c r="A19" s="16" t="s">
        <v>40</v>
      </c>
      <c r="B19" s="4">
        <v>1</v>
      </c>
      <c r="C19" s="17">
        <f t="shared" si="0"/>
        <v>1</v>
      </c>
      <c r="D19" s="17">
        <v>5</v>
      </c>
      <c r="E19" s="17">
        <v>5</v>
      </c>
      <c r="F19" s="17">
        <v>10</v>
      </c>
      <c r="G19" s="18">
        <v>5</v>
      </c>
      <c r="H19" s="3">
        <f t="shared" si="1"/>
        <v>5.2</v>
      </c>
      <c r="I19" s="3">
        <f t="shared" si="2"/>
        <v>5</v>
      </c>
      <c r="N19" s="19" t="s">
        <v>39</v>
      </c>
      <c r="O19" s="20">
        <v>11</v>
      </c>
      <c r="Q19" s="19" t="s">
        <v>29</v>
      </c>
      <c r="R19" s="20">
        <v>8</v>
      </c>
      <c r="T19" s="19" t="s">
        <v>34</v>
      </c>
      <c r="U19" s="20">
        <v>5</v>
      </c>
      <c r="W19" s="19" t="s">
        <v>30</v>
      </c>
      <c r="X19" s="20">
        <v>5</v>
      </c>
      <c r="Z19" s="19" t="s">
        <v>40</v>
      </c>
      <c r="AA19" s="20">
        <v>10</v>
      </c>
      <c r="AC19" s="19" t="s">
        <v>36</v>
      </c>
      <c r="AD19" s="20">
        <v>5</v>
      </c>
    </row>
    <row r="20" spans="1:30" x14ac:dyDescent="0.2">
      <c r="A20" s="16" t="s">
        <v>42</v>
      </c>
      <c r="B20" s="4">
        <v>1</v>
      </c>
      <c r="C20" s="17">
        <f t="shared" si="0"/>
        <v>1</v>
      </c>
      <c r="D20" s="17">
        <v>1</v>
      </c>
      <c r="E20" s="17">
        <v>1</v>
      </c>
      <c r="F20" s="17">
        <v>5</v>
      </c>
      <c r="G20" s="18">
        <v>5</v>
      </c>
      <c r="H20" s="3">
        <f t="shared" si="1"/>
        <v>2.6</v>
      </c>
      <c r="I20" s="3">
        <f t="shared" si="2"/>
        <v>17</v>
      </c>
      <c r="N20" s="19" t="s">
        <v>37</v>
      </c>
      <c r="O20" s="20">
        <v>12</v>
      </c>
      <c r="Q20" s="19" t="s">
        <v>40</v>
      </c>
      <c r="R20" s="20">
        <v>8</v>
      </c>
      <c r="T20" s="19" t="s">
        <v>40</v>
      </c>
      <c r="U20" s="20">
        <v>5</v>
      </c>
      <c r="W20" s="19" t="s">
        <v>38</v>
      </c>
      <c r="X20" s="20">
        <v>5</v>
      </c>
      <c r="Z20" s="19" t="s">
        <v>27</v>
      </c>
      <c r="AA20" s="20">
        <v>10</v>
      </c>
      <c r="AC20" s="19" t="s">
        <v>32</v>
      </c>
      <c r="AD20" s="20">
        <v>5</v>
      </c>
    </row>
    <row r="21" spans="1:30" x14ac:dyDescent="0.2">
      <c r="A21" s="16" t="s">
        <v>43</v>
      </c>
      <c r="B21" s="4">
        <v>1</v>
      </c>
      <c r="C21" s="17">
        <f t="shared" si="0"/>
        <v>1</v>
      </c>
      <c r="D21" s="17">
        <v>1</v>
      </c>
      <c r="E21" s="17">
        <v>1</v>
      </c>
      <c r="F21" s="17">
        <v>1</v>
      </c>
      <c r="G21" s="18">
        <v>5</v>
      </c>
      <c r="H21" s="3">
        <f t="shared" si="1"/>
        <v>1.8</v>
      </c>
      <c r="I21" s="3">
        <f t="shared" si="2"/>
        <v>27</v>
      </c>
      <c r="N21" s="19" t="s">
        <v>31</v>
      </c>
      <c r="O21" s="20">
        <v>12</v>
      </c>
      <c r="Q21" s="19" t="s">
        <v>41</v>
      </c>
      <c r="R21" s="20">
        <v>8</v>
      </c>
      <c r="T21" s="19" t="s">
        <v>17</v>
      </c>
      <c r="U21" s="20">
        <v>5</v>
      </c>
      <c r="W21" s="19" t="s">
        <v>28</v>
      </c>
      <c r="X21" s="20">
        <v>5</v>
      </c>
      <c r="Z21" s="19" t="s">
        <v>30</v>
      </c>
      <c r="AA21" s="20">
        <v>10</v>
      </c>
      <c r="AC21" s="19" t="s">
        <v>44</v>
      </c>
      <c r="AD21" s="20">
        <v>5</v>
      </c>
    </row>
    <row r="22" spans="1:30" x14ac:dyDescent="0.2">
      <c r="A22" s="16" t="s">
        <v>45</v>
      </c>
      <c r="B22" s="4">
        <v>1</v>
      </c>
      <c r="C22" s="17">
        <f t="shared" si="0"/>
        <v>1</v>
      </c>
      <c r="D22" s="17">
        <v>1</v>
      </c>
      <c r="E22" s="17">
        <v>1</v>
      </c>
      <c r="F22" s="17">
        <v>5</v>
      </c>
      <c r="G22" s="18">
        <v>5</v>
      </c>
      <c r="H22" s="3">
        <f t="shared" si="1"/>
        <v>2.6</v>
      </c>
      <c r="I22" s="3">
        <f t="shared" si="2"/>
        <v>17</v>
      </c>
      <c r="N22" s="19" t="s">
        <v>32</v>
      </c>
      <c r="O22" s="20">
        <v>14</v>
      </c>
      <c r="Q22" s="19" t="s">
        <v>42</v>
      </c>
      <c r="R22" s="20">
        <v>8</v>
      </c>
      <c r="T22" s="19" t="s">
        <v>46</v>
      </c>
      <c r="U22" s="20">
        <v>5</v>
      </c>
      <c r="W22" s="19" t="s">
        <v>18</v>
      </c>
      <c r="X22" s="20">
        <v>5</v>
      </c>
      <c r="Z22" s="19" t="s">
        <v>18</v>
      </c>
      <c r="AA22" s="20">
        <v>10</v>
      </c>
      <c r="AC22" s="19" t="s">
        <v>40</v>
      </c>
      <c r="AD22" s="20">
        <v>5</v>
      </c>
    </row>
    <row r="23" spans="1:30" ht="15" x14ac:dyDescent="0.2">
      <c r="A23" s="16" t="s">
        <v>47</v>
      </c>
      <c r="B23" s="4">
        <v>1</v>
      </c>
      <c r="C23" s="17">
        <f t="shared" si="0"/>
        <v>1</v>
      </c>
      <c r="D23" s="17">
        <v>1</v>
      </c>
      <c r="E23" s="17">
        <v>1</v>
      </c>
      <c r="F23" s="17">
        <v>5</v>
      </c>
      <c r="G23" s="18">
        <v>5</v>
      </c>
      <c r="H23" s="3">
        <f t="shared" si="1"/>
        <v>2.6</v>
      </c>
      <c r="I23" s="3">
        <f t="shared" si="2"/>
        <v>17</v>
      </c>
      <c r="N23" s="19" t="s">
        <v>42</v>
      </c>
      <c r="O23" s="20">
        <v>15</v>
      </c>
      <c r="Q23" s="19" t="s">
        <v>43</v>
      </c>
      <c r="R23" s="20">
        <v>7</v>
      </c>
      <c r="T23" s="19" t="s">
        <v>31</v>
      </c>
      <c r="U23" s="20">
        <v>5</v>
      </c>
      <c r="W23"/>
      <c r="X23"/>
      <c r="Z23" s="19" t="s">
        <v>37</v>
      </c>
      <c r="AA23" s="20">
        <v>5</v>
      </c>
      <c r="AC23" s="19" t="s">
        <v>48</v>
      </c>
      <c r="AD23" s="20">
        <v>5</v>
      </c>
    </row>
    <row r="24" spans="1:30" ht="15" x14ac:dyDescent="0.2">
      <c r="A24" s="16" t="s">
        <v>31</v>
      </c>
      <c r="B24" s="4">
        <v>1</v>
      </c>
      <c r="C24" s="17">
        <f t="shared" si="0"/>
        <v>1</v>
      </c>
      <c r="D24" s="17">
        <v>5</v>
      </c>
      <c r="E24" s="17">
        <v>5</v>
      </c>
      <c r="F24" s="17">
        <v>5</v>
      </c>
      <c r="G24" s="18">
        <v>5</v>
      </c>
      <c r="H24" s="3">
        <f t="shared" si="1"/>
        <v>4.2</v>
      </c>
      <c r="I24" s="3">
        <f t="shared" si="2"/>
        <v>11</v>
      </c>
      <c r="N24" s="19" t="s">
        <v>33</v>
      </c>
      <c r="O24" s="20">
        <v>15</v>
      </c>
      <c r="Q24" s="19" t="s">
        <v>47</v>
      </c>
      <c r="R24" s="20">
        <v>7</v>
      </c>
      <c r="T24" s="19" t="s">
        <v>37</v>
      </c>
      <c r="U24" s="20">
        <v>5</v>
      </c>
      <c r="W24"/>
      <c r="X24"/>
      <c r="Z24" s="19" t="s">
        <v>44</v>
      </c>
      <c r="AA24" s="20">
        <v>5</v>
      </c>
      <c r="AC24" s="19" t="s">
        <v>49</v>
      </c>
      <c r="AD24" s="20">
        <v>5</v>
      </c>
    </row>
    <row r="25" spans="1:30" ht="15" x14ac:dyDescent="0.2">
      <c r="A25" s="16" t="s">
        <v>39</v>
      </c>
      <c r="B25" s="4">
        <v>1</v>
      </c>
      <c r="C25" s="17">
        <f t="shared" si="0"/>
        <v>1</v>
      </c>
      <c r="D25" s="17">
        <v>1</v>
      </c>
      <c r="E25" s="17">
        <v>1</v>
      </c>
      <c r="F25" s="17">
        <v>10</v>
      </c>
      <c r="G25" s="18">
        <v>10</v>
      </c>
      <c r="H25" s="3">
        <f t="shared" si="1"/>
        <v>4.5999999999999996</v>
      </c>
      <c r="I25" s="3">
        <f t="shared" si="2"/>
        <v>8</v>
      </c>
      <c r="N25" s="19" t="s">
        <v>41</v>
      </c>
      <c r="O25" s="20">
        <v>15</v>
      </c>
      <c r="Q25" s="19" t="s">
        <v>45</v>
      </c>
      <c r="R25" s="20">
        <v>7</v>
      </c>
      <c r="T25"/>
      <c r="U25"/>
      <c r="W25"/>
      <c r="X25"/>
      <c r="Z25" s="19" t="s">
        <v>50</v>
      </c>
      <c r="AA25" s="20">
        <v>5</v>
      </c>
      <c r="AC25" s="19" t="s">
        <v>50</v>
      </c>
      <c r="AD25" s="20">
        <v>5</v>
      </c>
    </row>
    <row r="26" spans="1:30" ht="15" x14ac:dyDescent="0.2">
      <c r="A26" s="16" t="s">
        <v>51</v>
      </c>
      <c r="B26" s="4">
        <v>1</v>
      </c>
      <c r="C26" s="17">
        <f t="shared" si="0"/>
        <v>1</v>
      </c>
      <c r="D26" s="17">
        <v>1</v>
      </c>
      <c r="E26" s="17">
        <v>1</v>
      </c>
      <c r="F26" s="17">
        <v>1</v>
      </c>
      <c r="G26" s="18">
        <v>1</v>
      </c>
      <c r="H26" s="3">
        <f t="shared" si="1"/>
        <v>1</v>
      </c>
      <c r="I26" s="3">
        <f t="shared" si="2"/>
        <v>32</v>
      </c>
      <c r="N26"/>
      <c r="O26"/>
      <c r="Q26" s="19" t="s">
        <v>51</v>
      </c>
      <c r="R26" s="20">
        <v>6</v>
      </c>
      <c r="T26"/>
      <c r="U26"/>
      <c r="W26"/>
      <c r="X26"/>
      <c r="Z26" s="19" t="s">
        <v>41</v>
      </c>
      <c r="AA26" s="20">
        <v>5</v>
      </c>
      <c r="AC26" s="19" t="s">
        <v>47</v>
      </c>
      <c r="AD26" s="20">
        <v>5</v>
      </c>
    </row>
    <row r="27" spans="1:30" ht="15" x14ac:dyDescent="0.2">
      <c r="A27" s="16" t="s">
        <v>52</v>
      </c>
      <c r="B27" s="4">
        <v>1</v>
      </c>
      <c r="C27" s="17">
        <f t="shared" si="0"/>
        <v>1</v>
      </c>
      <c r="D27" s="17">
        <v>1</v>
      </c>
      <c r="E27" s="17">
        <v>1</v>
      </c>
      <c r="F27" s="17">
        <v>5</v>
      </c>
      <c r="G27" s="18">
        <v>5</v>
      </c>
      <c r="H27" s="3">
        <f t="shared" si="1"/>
        <v>2.6</v>
      </c>
      <c r="I27" s="3">
        <f t="shared" si="2"/>
        <v>17</v>
      </c>
      <c r="N27"/>
      <c r="O27"/>
      <c r="Q27" s="19" t="s">
        <v>39</v>
      </c>
      <c r="R27" s="20">
        <v>6</v>
      </c>
      <c r="T27"/>
      <c r="U27"/>
      <c r="W27"/>
      <c r="X27"/>
      <c r="Z27" s="19" t="s">
        <v>53</v>
      </c>
      <c r="AA27" s="20">
        <v>5</v>
      </c>
      <c r="AC27" s="19" t="s">
        <v>41</v>
      </c>
      <c r="AD27" s="20">
        <v>5</v>
      </c>
    </row>
    <row r="28" spans="1:30" ht="15" x14ac:dyDescent="0.2">
      <c r="A28" s="16" t="s">
        <v>37</v>
      </c>
      <c r="B28" s="4">
        <v>1</v>
      </c>
      <c r="C28" s="17">
        <f t="shared" si="0"/>
        <v>1</v>
      </c>
      <c r="D28" s="17">
        <v>5</v>
      </c>
      <c r="E28" s="17">
        <v>1</v>
      </c>
      <c r="F28" s="17">
        <v>5</v>
      </c>
      <c r="G28" s="18">
        <v>10</v>
      </c>
      <c r="H28" s="3">
        <f t="shared" si="1"/>
        <v>4.4000000000000004</v>
      </c>
      <c r="I28" s="3">
        <f t="shared" si="2"/>
        <v>10</v>
      </c>
      <c r="N28"/>
      <c r="O28"/>
      <c r="Q28" s="19" t="s">
        <v>31</v>
      </c>
      <c r="R28" s="20">
        <v>6</v>
      </c>
      <c r="T28"/>
      <c r="U28"/>
      <c r="W28"/>
      <c r="X28"/>
      <c r="Z28" s="19" t="s">
        <v>46</v>
      </c>
      <c r="AA28" s="20">
        <v>5</v>
      </c>
      <c r="AC28" s="19" t="s">
        <v>53</v>
      </c>
      <c r="AD28" s="20">
        <v>5</v>
      </c>
    </row>
    <row r="29" spans="1:30" ht="15" x14ac:dyDescent="0.2">
      <c r="A29" s="16" t="s">
        <v>36</v>
      </c>
      <c r="B29" s="4">
        <v>1</v>
      </c>
      <c r="C29" s="17">
        <f t="shared" si="0"/>
        <v>1</v>
      </c>
      <c r="D29" s="17">
        <v>5</v>
      </c>
      <c r="E29" s="17">
        <v>5</v>
      </c>
      <c r="F29" s="17">
        <v>10</v>
      </c>
      <c r="G29" s="18">
        <v>5</v>
      </c>
      <c r="H29" s="3">
        <f t="shared" si="1"/>
        <v>5.2</v>
      </c>
      <c r="I29" s="3">
        <f t="shared" si="2"/>
        <v>5</v>
      </c>
      <c r="N29"/>
      <c r="O29"/>
      <c r="Q29"/>
      <c r="R29"/>
      <c r="T29"/>
      <c r="U29"/>
      <c r="W29"/>
      <c r="X29"/>
      <c r="Z29" s="19" t="s">
        <v>49</v>
      </c>
      <c r="AA29" s="20">
        <v>5</v>
      </c>
      <c r="AC29" s="19" t="s">
        <v>54</v>
      </c>
      <c r="AD29" s="20">
        <v>5</v>
      </c>
    </row>
    <row r="30" spans="1:30" ht="15" x14ac:dyDescent="0.2">
      <c r="A30" s="16" t="s">
        <v>32</v>
      </c>
      <c r="B30" s="4">
        <v>1</v>
      </c>
      <c r="C30" s="17">
        <f t="shared" si="0"/>
        <v>1</v>
      </c>
      <c r="D30" s="17">
        <v>1</v>
      </c>
      <c r="E30" s="17">
        <v>5</v>
      </c>
      <c r="F30" s="17">
        <v>5</v>
      </c>
      <c r="G30" s="18">
        <v>5</v>
      </c>
      <c r="H30" s="3">
        <f t="shared" si="1"/>
        <v>3.4</v>
      </c>
      <c r="I30" s="3">
        <f t="shared" si="2"/>
        <v>15</v>
      </c>
      <c r="N30"/>
      <c r="O30"/>
      <c r="Q30"/>
      <c r="R30"/>
      <c r="T30"/>
      <c r="U30"/>
      <c r="W30"/>
      <c r="X30"/>
      <c r="Z30" s="19" t="s">
        <v>45</v>
      </c>
      <c r="AA30" s="20">
        <v>5</v>
      </c>
      <c r="AC30" s="19" t="s">
        <v>28</v>
      </c>
      <c r="AD30" s="20">
        <v>5</v>
      </c>
    </row>
    <row r="31" spans="1:30" ht="15" x14ac:dyDescent="0.2">
      <c r="A31" s="16" t="s">
        <v>38</v>
      </c>
      <c r="B31" s="4">
        <v>1</v>
      </c>
      <c r="C31" s="17">
        <f t="shared" si="0"/>
        <v>1</v>
      </c>
      <c r="D31" s="17">
        <v>5</v>
      </c>
      <c r="E31" s="17">
        <v>5</v>
      </c>
      <c r="F31" s="17">
        <v>10</v>
      </c>
      <c r="G31" s="18">
        <v>5</v>
      </c>
      <c r="H31" s="3">
        <f t="shared" si="1"/>
        <v>5.2</v>
      </c>
      <c r="I31" s="3">
        <f t="shared" si="2"/>
        <v>5</v>
      </c>
      <c r="N31"/>
      <c r="O31"/>
      <c r="Q31"/>
      <c r="R31"/>
      <c r="T31"/>
      <c r="U31"/>
      <c r="W31"/>
      <c r="X31"/>
      <c r="Z31" s="19" t="s">
        <v>31</v>
      </c>
      <c r="AA31" s="20">
        <v>5</v>
      </c>
      <c r="AC31" s="19" t="s">
        <v>55</v>
      </c>
      <c r="AD31" s="20">
        <v>5</v>
      </c>
    </row>
    <row r="32" spans="1:30" ht="15" x14ac:dyDescent="0.2">
      <c r="A32" s="16" t="s">
        <v>44</v>
      </c>
      <c r="B32" s="4">
        <v>1</v>
      </c>
      <c r="C32" s="17">
        <f t="shared" si="0"/>
        <v>1</v>
      </c>
      <c r="D32" s="17">
        <v>1</v>
      </c>
      <c r="E32" s="17">
        <v>1</v>
      </c>
      <c r="F32" s="17">
        <v>5</v>
      </c>
      <c r="G32" s="18">
        <v>5</v>
      </c>
      <c r="H32" s="3">
        <f t="shared" si="1"/>
        <v>2.6</v>
      </c>
      <c r="I32" s="3">
        <f t="shared" si="2"/>
        <v>17</v>
      </c>
      <c r="N32"/>
      <c r="O32"/>
      <c r="Q32"/>
      <c r="R32"/>
      <c r="T32"/>
      <c r="U32"/>
      <c r="W32"/>
      <c r="X32"/>
      <c r="Z32" s="19" t="s">
        <v>34</v>
      </c>
      <c r="AA32" s="20">
        <v>5</v>
      </c>
      <c r="AC32" s="19" t="s">
        <v>31</v>
      </c>
      <c r="AD32" s="20">
        <v>5</v>
      </c>
    </row>
    <row r="33" spans="1:30" ht="15" x14ac:dyDescent="0.2">
      <c r="A33" s="16" t="s">
        <v>50</v>
      </c>
      <c r="B33" s="4">
        <v>1</v>
      </c>
      <c r="C33" s="17">
        <f t="shared" si="0"/>
        <v>1</v>
      </c>
      <c r="D33" s="17">
        <v>1</v>
      </c>
      <c r="E33" s="17">
        <v>1</v>
      </c>
      <c r="F33" s="17">
        <v>5</v>
      </c>
      <c r="G33" s="18">
        <v>5</v>
      </c>
      <c r="H33" s="3">
        <f t="shared" si="1"/>
        <v>2.6</v>
      </c>
      <c r="I33" s="3">
        <f t="shared" si="2"/>
        <v>17</v>
      </c>
      <c r="Q33"/>
      <c r="R33"/>
      <c r="T33"/>
      <c r="U33"/>
      <c r="W33"/>
      <c r="X33"/>
      <c r="Z33" s="19" t="s">
        <v>35</v>
      </c>
      <c r="AA33" s="20">
        <v>5</v>
      </c>
      <c r="AC33" s="19" t="s">
        <v>56</v>
      </c>
      <c r="AD33" s="20">
        <v>5</v>
      </c>
    </row>
    <row r="34" spans="1:30" ht="15" x14ac:dyDescent="0.2">
      <c r="A34" s="16" t="s">
        <v>53</v>
      </c>
      <c r="B34" s="4">
        <v>1</v>
      </c>
      <c r="C34" s="17">
        <f t="shared" si="0"/>
        <v>1</v>
      </c>
      <c r="D34" s="17">
        <v>1</v>
      </c>
      <c r="E34" s="17">
        <v>1</v>
      </c>
      <c r="F34" s="17">
        <v>5</v>
      </c>
      <c r="G34" s="18">
        <v>5</v>
      </c>
      <c r="H34" s="3">
        <f t="shared" si="1"/>
        <v>2.6</v>
      </c>
      <c r="I34" s="3">
        <f t="shared" si="2"/>
        <v>17</v>
      </c>
      <c r="Q34"/>
      <c r="R34"/>
      <c r="T34"/>
      <c r="U34"/>
      <c r="W34"/>
      <c r="X34"/>
      <c r="Z34" s="19" t="s">
        <v>52</v>
      </c>
      <c r="AA34" s="20">
        <v>5</v>
      </c>
      <c r="AC34" s="19" t="s">
        <v>57</v>
      </c>
      <c r="AD34" s="20">
        <v>5</v>
      </c>
    </row>
    <row r="35" spans="1:30" ht="15" x14ac:dyDescent="0.2">
      <c r="A35" s="19" t="s">
        <v>33</v>
      </c>
      <c r="B35" s="4">
        <v>1</v>
      </c>
      <c r="C35" s="17">
        <f t="shared" si="0"/>
        <v>1</v>
      </c>
      <c r="D35" s="17">
        <v>1</v>
      </c>
      <c r="E35" s="17">
        <v>1</v>
      </c>
      <c r="F35" s="17">
        <v>10</v>
      </c>
      <c r="G35" s="18">
        <v>5</v>
      </c>
      <c r="H35" s="3">
        <f t="shared" si="1"/>
        <v>3.6</v>
      </c>
      <c r="I35" s="3">
        <f t="shared" si="2"/>
        <v>14</v>
      </c>
      <c r="Q35"/>
      <c r="R35"/>
      <c r="T35"/>
      <c r="U35"/>
      <c r="W35"/>
      <c r="X35"/>
      <c r="Z35" s="19" t="s">
        <v>57</v>
      </c>
      <c r="AA35" s="20">
        <v>5</v>
      </c>
      <c r="AC35" s="19" t="s">
        <v>33</v>
      </c>
      <c r="AD35" s="20">
        <v>5</v>
      </c>
    </row>
    <row r="36" spans="1:30" ht="15" x14ac:dyDescent="0.2">
      <c r="A36" s="19" t="s">
        <v>54</v>
      </c>
      <c r="B36" s="4">
        <v>1</v>
      </c>
      <c r="C36" s="17">
        <f t="shared" si="0"/>
        <v>1</v>
      </c>
      <c r="D36" s="17">
        <v>1</v>
      </c>
      <c r="E36" s="17">
        <v>1</v>
      </c>
      <c r="F36" s="17">
        <v>1</v>
      </c>
      <c r="G36" s="18">
        <v>5</v>
      </c>
      <c r="H36" s="3">
        <f t="shared" si="1"/>
        <v>1.8</v>
      </c>
      <c r="I36" s="3">
        <f t="shared" si="2"/>
        <v>27</v>
      </c>
      <c r="Q36"/>
      <c r="R36"/>
      <c r="T36"/>
      <c r="U36"/>
      <c r="W36"/>
      <c r="X36"/>
      <c r="Z36" s="19" t="s">
        <v>32</v>
      </c>
      <c r="AA36" s="20">
        <v>5</v>
      </c>
      <c r="AC36" s="19" t="s">
        <v>43</v>
      </c>
      <c r="AD36" s="20">
        <v>5</v>
      </c>
    </row>
    <row r="37" spans="1:30" ht="15" x14ac:dyDescent="0.2">
      <c r="A37" s="19" t="s">
        <v>56</v>
      </c>
      <c r="B37" s="4">
        <v>1</v>
      </c>
      <c r="C37" s="17">
        <f t="shared" si="0"/>
        <v>1</v>
      </c>
      <c r="D37" s="17">
        <v>1</v>
      </c>
      <c r="E37" s="17">
        <v>1</v>
      </c>
      <c r="F37" s="17">
        <v>1</v>
      </c>
      <c r="G37" s="18">
        <v>5</v>
      </c>
      <c r="H37" s="3">
        <f t="shared" si="1"/>
        <v>1.8</v>
      </c>
      <c r="I37" s="3">
        <f t="shared" si="2"/>
        <v>27</v>
      </c>
      <c r="Q37"/>
      <c r="R37"/>
      <c r="T37"/>
      <c r="U37"/>
      <c r="W37"/>
      <c r="X37"/>
      <c r="Z37" s="19" t="s">
        <v>47</v>
      </c>
      <c r="AA37" s="20">
        <v>5</v>
      </c>
      <c r="AC37" s="19" t="s">
        <v>35</v>
      </c>
      <c r="AD37" s="20">
        <v>5</v>
      </c>
    </row>
    <row r="38" spans="1:30" ht="15" x14ac:dyDescent="0.2">
      <c r="A38" s="19" t="s">
        <v>55</v>
      </c>
      <c r="B38" s="4">
        <v>1</v>
      </c>
      <c r="C38" s="17">
        <f t="shared" si="0"/>
        <v>1</v>
      </c>
      <c r="D38" s="17">
        <v>1</v>
      </c>
      <c r="E38" s="17">
        <v>1</v>
      </c>
      <c r="F38" s="17">
        <v>1</v>
      </c>
      <c r="G38" s="18">
        <v>5</v>
      </c>
      <c r="H38" s="3">
        <f t="shared" si="1"/>
        <v>1.8</v>
      </c>
      <c r="I38" s="3">
        <f t="shared" si="2"/>
        <v>27</v>
      </c>
      <c r="Q38"/>
      <c r="R38"/>
      <c r="T38"/>
      <c r="U38"/>
      <c r="W38"/>
      <c r="X38"/>
      <c r="Z38" s="19" t="s">
        <v>42</v>
      </c>
      <c r="AA38" s="20">
        <v>5</v>
      </c>
      <c r="AC38" s="19" t="s">
        <v>34</v>
      </c>
      <c r="AD38" s="20">
        <v>5</v>
      </c>
    </row>
    <row r="39" spans="1:30" ht="15" x14ac:dyDescent="0.2">
      <c r="A39" s="19" t="s">
        <v>46</v>
      </c>
      <c r="B39" s="4">
        <v>1</v>
      </c>
      <c r="C39" s="17">
        <f t="shared" si="0"/>
        <v>1</v>
      </c>
      <c r="D39" s="17">
        <v>5</v>
      </c>
      <c r="E39" s="17">
        <v>1</v>
      </c>
      <c r="F39" s="17">
        <v>5</v>
      </c>
      <c r="G39" s="18">
        <v>5</v>
      </c>
      <c r="H39" s="3">
        <f t="shared" si="1"/>
        <v>3.4</v>
      </c>
      <c r="I39" s="3">
        <f t="shared" si="2"/>
        <v>15</v>
      </c>
      <c r="Q39"/>
      <c r="R39"/>
      <c r="T39"/>
      <c r="U39"/>
      <c r="W39"/>
      <c r="X39"/>
      <c r="Z39"/>
      <c r="AA39"/>
      <c r="AC39" s="19" t="s">
        <v>52</v>
      </c>
      <c r="AD39" s="20">
        <v>5</v>
      </c>
    </row>
    <row r="40" spans="1:30" ht="15" x14ac:dyDescent="0.2">
      <c r="A40" s="19" t="s">
        <v>48</v>
      </c>
      <c r="B40" s="4">
        <v>1</v>
      </c>
      <c r="C40" s="17">
        <f t="shared" si="0"/>
        <v>1</v>
      </c>
      <c r="D40" s="17">
        <v>1</v>
      </c>
      <c r="E40" s="17">
        <v>1</v>
      </c>
      <c r="F40" s="17">
        <v>1</v>
      </c>
      <c r="G40" s="18">
        <v>5</v>
      </c>
      <c r="H40" s="3">
        <f t="shared" si="1"/>
        <v>1.8</v>
      </c>
      <c r="I40" s="3">
        <f t="shared" si="2"/>
        <v>27</v>
      </c>
      <c r="Q40"/>
      <c r="R40"/>
      <c r="T40"/>
      <c r="U40"/>
      <c r="W40"/>
      <c r="X40"/>
      <c r="Z40"/>
      <c r="AA40"/>
      <c r="AC40" s="19" t="s">
        <v>38</v>
      </c>
      <c r="AD40" s="20">
        <v>5</v>
      </c>
    </row>
    <row r="41" spans="1:30" ht="15" x14ac:dyDescent="0.2">
      <c r="A41" s="19" t="s">
        <v>57</v>
      </c>
      <c r="B41" s="4">
        <v>1</v>
      </c>
      <c r="C41" s="17">
        <f t="shared" si="0"/>
        <v>1</v>
      </c>
      <c r="D41" s="17">
        <v>1</v>
      </c>
      <c r="E41" s="17">
        <v>1</v>
      </c>
      <c r="F41" s="17">
        <v>5</v>
      </c>
      <c r="G41" s="18">
        <v>5</v>
      </c>
      <c r="H41" s="3">
        <f t="shared" si="1"/>
        <v>2.6</v>
      </c>
      <c r="I41" s="3">
        <f t="shared" si="2"/>
        <v>17</v>
      </c>
      <c r="Q41"/>
      <c r="R41"/>
      <c r="T41"/>
      <c r="U41"/>
      <c r="W41"/>
      <c r="X41"/>
      <c r="Z41"/>
      <c r="AA41"/>
      <c r="AC41" s="19" t="s">
        <v>42</v>
      </c>
      <c r="AD41" s="20">
        <v>5</v>
      </c>
    </row>
    <row r="42" spans="1:30" ht="15" x14ac:dyDescent="0.2">
      <c r="A42" s="19" t="s">
        <v>49</v>
      </c>
      <c r="B42" s="4">
        <v>1</v>
      </c>
      <c r="C42" s="17">
        <f t="shared" si="0"/>
        <v>1</v>
      </c>
      <c r="D42" s="17">
        <v>1</v>
      </c>
      <c r="E42" s="17">
        <v>1</v>
      </c>
      <c r="F42" s="17">
        <v>5</v>
      </c>
      <c r="G42" s="18">
        <v>5</v>
      </c>
      <c r="H42" s="3">
        <f t="shared" si="1"/>
        <v>2.6</v>
      </c>
      <c r="I42" s="3">
        <f t="shared" si="2"/>
        <v>17</v>
      </c>
      <c r="Q42"/>
      <c r="R42"/>
      <c r="T42"/>
      <c r="U42"/>
      <c r="W42"/>
      <c r="X42"/>
      <c r="Z42"/>
      <c r="AA42"/>
      <c r="AC42" s="19" t="s">
        <v>46</v>
      </c>
      <c r="AD42" s="20">
        <v>5</v>
      </c>
    </row>
    <row r="43" spans="1:30" ht="15" x14ac:dyDescent="0.2">
      <c r="A43" s="19" t="s">
        <v>30</v>
      </c>
      <c r="B43" s="4">
        <v>1</v>
      </c>
      <c r="C43" s="17">
        <f t="shared" si="0"/>
        <v>1</v>
      </c>
      <c r="D43" s="17">
        <v>10</v>
      </c>
      <c r="E43" s="17">
        <v>5</v>
      </c>
      <c r="F43" s="17">
        <v>10</v>
      </c>
      <c r="G43" s="18">
        <v>10</v>
      </c>
      <c r="H43" s="3">
        <f t="shared" si="1"/>
        <v>7.2</v>
      </c>
      <c r="I43" s="3">
        <f t="shared" si="2"/>
        <v>2</v>
      </c>
      <c r="Q43"/>
      <c r="R43"/>
      <c r="T43"/>
      <c r="U43"/>
      <c r="W43"/>
      <c r="X43"/>
      <c r="Z43"/>
      <c r="AA43"/>
      <c r="AC43" s="19" t="s">
        <v>45</v>
      </c>
      <c r="AD43" s="20">
        <v>5</v>
      </c>
    </row>
    <row r="44" spans="1:30" ht="15" x14ac:dyDescent="0.2">
      <c r="Q44"/>
      <c r="R44"/>
      <c r="T44"/>
      <c r="U44"/>
      <c r="W44"/>
      <c r="X44"/>
      <c r="Z44"/>
      <c r="AA44"/>
      <c r="AC44"/>
      <c r="AD44"/>
    </row>
    <row r="45" spans="1:30" ht="15" x14ac:dyDescent="0.2">
      <c r="Q45"/>
      <c r="R45"/>
      <c r="T45"/>
      <c r="U45"/>
      <c r="W45"/>
      <c r="X45"/>
      <c r="Z45"/>
      <c r="AA45"/>
      <c r="AC45"/>
      <c r="AD45"/>
    </row>
    <row r="48" spans="1:30" ht="15" x14ac:dyDescent="0.2">
      <c r="C48"/>
    </row>
    <row r="49" spans="3:3" ht="15" x14ac:dyDescent="0.2">
      <c r="C49"/>
    </row>
    <row r="50" spans="3:3" ht="15" x14ac:dyDescent="0.2">
      <c r="C50"/>
    </row>
    <row r="51" spans="3:3" ht="15" x14ac:dyDescent="0.2">
      <c r="C51"/>
    </row>
    <row r="52" spans="3:3" ht="15" x14ac:dyDescent="0.2">
      <c r="C52"/>
    </row>
    <row r="53" spans="3:3" ht="15" x14ac:dyDescent="0.2">
      <c r="C53"/>
    </row>
    <row r="54" spans="3:3" ht="15" x14ac:dyDescent="0.2">
      <c r="C54"/>
    </row>
    <row r="55" spans="3:3" ht="15" x14ac:dyDescent="0.2">
      <c r="C55"/>
    </row>
    <row r="56" spans="3:3" ht="15" x14ac:dyDescent="0.2">
      <c r="C56"/>
    </row>
    <row r="57" spans="3:3" ht="15" x14ac:dyDescent="0.2">
      <c r="C57"/>
    </row>
    <row r="58" spans="3:3" ht="15" x14ac:dyDescent="0.2">
      <c r="C58"/>
    </row>
    <row r="59" spans="3:3" ht="15" x14ac:dyDescent="0.2">
      <c r="C59"/>
    </row>
    <row r="60" spans="3:3" ht="15" x14ac:dyDescent="0.2">
      <c r="C60"/>
    </row>
    <row r="61" spans="3:3" ht="15" x14ac:dyDescent="0.2">
      <c r="C61"/>
    </row>
    <row r="62" spans="3:3" ht="15" x14ac:dyDescent="0.2">
      <c r="C62"/>
    </row>
    <row r="63" spans="3:3" ht="15" x14ac:dyDescent="0.2">
      <c r="C63"/>
    </row>
    <row r="64" spans="3:3" ht="15" x14ac:dyDescent="0.2">
      <c r="C64"/>
    </row>
    <row r="65" spans="1:3" ht="15" x14ac:dyDescent="0.2">
      <c r="C65"/>
    </row>
    <row r="73" spans="1:3" ht="15" x14ac:dyDescent="0.2">
      <c r="A73"/>
      <c r="B73"/>
    </row>
    <row r="74" spans="1:3" ht="15" x14ac:dyDescent="0.2">
      <c r="A74"/>
      <c r="B74"/>
    </row>
    <row r="75" spans="1:3" ht="15" x14ac:dyDescent="0.2">
      <c r="A75"/>
      <c r="B75"/>
    </row>
    <row r="76" spans="1:3" ht="15" x14ac:dyDescent="0.2">
      <c r="A76"/>
      <c r="B76"/>
    </row>
    <row r="77" spans="1:3" ht="15" x14ac:dyDescent="0.2">
      <c r="A77"/>
      <c r="B77"/>
    </row>
    <row r="78" spans="1:3" ht="15" x14ac:dyDescent="0.2">
      <c r="A78"/>
      <c r="B78"/>
    </row>
    <row r="79" spans="1:3" ht="15" x14ac:dyDescent="0.2">
      <c r="A79"/>
      <c r="B79"/>
    </row>
    <row r="80" spans="1:3" ht="15" x14ac:dyDescent="0.2">
      <c r="A80"/>
      <c r="B80"/>
    </row>
    <row r="81" spans="1:2" ht="15" x14ac:dyDescent="0.2">
      <c r="A81"/>
      <c r="B81"/>
    </row>
    <row r="82" spans="1:2" ht="15" x14ac:dyDescent="0.2">
      <c r="A82"/>
      <c r="B82"/>
    </row>
    <row r="83" spans="1:2" ht="15" x14ac:dyDescent="0.2">
      <c r="A83"/>
      <c r="B83"/>
    </row>
    <row r="84" spans="1:2" ht="15" x14ac:dyDescent="0.2">
      <c r="A84"/>
    </row>
    <row r="85" spans="1:2" ht="15" x14ac:dyDescent="0.2">
      <c r="A85"/>
    </row>
    <row r="86" spans="1:2" ht="15" x14ac:dyDescent="0.2">
      <c r="A86"/>
    </row>
    <row r="87" spans="1:2" ht="15" x14ac:dyDescent="0.2">
      <c r="A87"/>
    </row>
    <row r="88" spans="1:2" ht="15" x14ac:dyDescent="0.2">
      <c r="A88"/>
    </row>
    <row r="89" spans="1:2" ht="15" x14ac:dyDescent="0.2">
      <c r="A89"/>
    </row>
    <row r="90" spans="1:2" ht="15" x14ac:dyDescent="0.2">
      <c r="A90"/>
    </row>
    <row r="91" spans="1:2" ht="15" x14ac:dyDescent="0.2">
      <c r="A91"/>
    </row>
    <row r="92" spans="1:2" ht="15" x14ac:dyDescent="0.2">
      <c r="A92"/>
    </row>
    <row r="93" spans="1:2" ht="15" x14ac:dyDescent="0.2">
      <c r="A93"/>
    </row>
    <row r="94" spans="1:2" ht="15" x14ac:dyDescent="0.2">
      <c r="A94"/>
    </row>
    <row r="95" spans="1:2" ht="15" x14ac:dyDescent="0.2">
      <c r="A95"/>
    </row>
    <row r="96" spans="1:2" ht="15" x14ac:dyDescent="0.2">
      <c r="A96"/>
    </row>
    <row r="97" spans="1:1" ht="15" x14ac:dyDescent="0.2">
      <c r="A97"/>
    </row>
    <row r="98" spans="1:1" ht="15" x14ac:dyDescent="0.2">
      <c r="A98"/>
    </row>
    <row r="99" spans="1:1" ht="15" x14ac:dyDescent="0.2">
      <c r="A99"/>
    </row>
    <row r="100" spans="1:1" ht="15" x14ac:dyDescent="0.2">
      <c r="A100"/>
    </row>
    <row r="101" spans="1:1" ht="15" x14ac:dyDescent="0.2">
      <c r="A101"/>
    </row>
    <row r="102" spans="1:1" ht="15" x14ac:dyDescent="0.2">
      <c r="A102"/>
    </row>
    <row r="103" spans="1:1" ht="15" x14ac:dyDescent="0.2">
      <c r="A103"/>
    </row>
    <row r="104" spans="1:1" ht="15" x14ac:dyDescent="0.2">
      <c r="A104"/>
    </row>
  </sheetData>
  <conditionalFormatting sqref="C10:C43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:D4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:E4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:F4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:G4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:L4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4294967292" verticalDpi="4294967292"/>
  <drawing r:id="rId7"/>
  <legacyDrawing r:id="rId8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Outils de priorisation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Edouard Clement</dc:creator>
  <cp:lastModifiedBy>Microsoft Office User</cp:lastModifiedBy>
  <dcterms:created xsi:type="dcterms:W3CDTF">2018-11-22T14:15:16Z</dcterms:created>
  <dcterms:modified xsi:type="dcterms:W3CDTF">2018-11-22T14:24:09Z</dcterms:modified>
</cp:coreProperties>
</file>